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krist\Downloads\Team Hedmark Sjusjøen\"/>
    </mc:Choice>
  </mc:AlternateContent>
  <xr:revisionPtr revIDLastSave="0" documentId="13_ncr:1_{94B08F7A-69DF-473F-AF05-28B475E8CD6F}" xr6:coauthVersionLast="47" xr6:coauthVersionMax="47" xr10:uidLastSave="{00000000-0000-0000-0000-000000000000}"/>
  <bookViews>
    <workbookView xWindow="-110" yWindow="-110" windowWidth="19420" windowHeight="11500" tabRatio="777" firstSheet="1" activeTab="4" xr2:uid="{00000000-000D-0000-FFFF-FFFF00000000}"/>
  </bookViews>
  <sheets>
    <sheet name="WC-program" sheetId="7" state="hidden" r:id="rId1"/>
    <sheet name="Summering" sheetId="11" r:id="rId2"/>
    <sheet name="Planlegging" sheetId="19" r:id="rId3"/>
    <sheet name="Kalender 2023-2024" sheetId="20" r:id="rId4"/>
    <sheet name="Detaljert plan" sheetId="25" r:id="rId5"/>
  </sheets>
  <externalReferences>
    <externalReference r:id="rId6"/>
    <externalReference r:id="rId7"/>
  </externalReferences>
  <definedNames>
    <definedName name="Belastning">[1]Mai!$T$1:$T$3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63" i="25" l="1"/>
  <c r="AJ49" i="25"/>
  <c r="AJ35" i="25"/>
  <c r="AJ21" i="25"/>
  <c r="AJ7" i="25"/>
  <c r="AJ67" i="25"/>
  <c r="AJ5" i="25"/>
  <c r="AI4" i="25"/>
  <c r="AD53" i="25"/>
  <c r="AD39" i="25"/>
  <c r="AD25" i="25"/>
  <c r="AD11" i="25"/>
  <c r="AD5" i="25"/>
  <c r="AC4" i="25"/>
  <c r="R65" i="25"/>
  <c r="X5" i="25"/>
  <c r="X17" i="25"/>
  <c r="X59" i="25"/>
  <c r="X45" i="25"/>
  <c r="X31" i="25"/>
  <c r="W4" i="25"/>
  <c r="R51" i="25"/>
  <c r="R37" i="25"/>
  <c r="R23" i="25"/>
  <c r="R9" i="25"/>
  <c r="R5" i="25"/>
  <c r="Q4" i="25"/>
  <c r="F61" i="25"/>
  <c r="F47" i="25"/>
  <c r="F33" i="25"/>
  <c r="F19" i="25"/>
  <c r="F5" i="25"/>
  <c r="E4" i="25"/>
  <c r="L55" i="25"/>
  <c r="L41" i="25"/>
  <c r="L27" i="25"/>
  <c r="L13" i="25"/>
  <c r="L5" i="25"/>
  <c r="K4" i="25"/>
  <c r="R67" i="25"/>
  <c r="F67" i="25"/>
  <c r="L67" i="25"/>
  <c r="W5" i="11"/>
  <c r="O5" i="11"/>
  <c r="P5" i="11"/>
  <c r="H5" i="11"/>
  <c r="I5" i="11"/>
  <c r="W3" i="11"/>
  <c r="O3" i="11"/>
  <c r="P3" i="11"/>
  <c r="H3" i="11"/>
  <c r="I3" i="11"/>
  <c r="W2" i="11"/>
  <c r="O2" i="11"/>
  <c r="P2" i="11"/>
  <c r="H2" i="11"/>
  <c r="I2" i="11"/>
  <c r="W4" i="11"/>
  <c r="O4" i="11"/>
  <c r="P4" i="11"/>
  <c r="H4" i="11"/>
  <c r="I4" i="11"/>
  <c r="H6" i="11"/>
  <c r="I6" i="11"/>
  <c r="O6" i="11"/>
  <c r="P6" i="11"/>
  <c r="W6" i="11"/>
  <c r="H7" i="11"/>
  <c r="I7" i="11"/>
  <c r="O7" i="11"/>
  <c r="P7" i="11"/>
  <c r="W7" i="11"/>
  <c r="H8" i="11"/>
  <c r="I8" i="11"/>
  <c r="O8" i="11"/>
  <c r="P8" i="11"/>
  <c r="W8" i="11"/>
  <c r="H9" i="11"/>
  <c r="I9" i="11"/>
  <c r="O9" i="11"/>
  <c r="P9" i="11"/>
  <c r="W9" i="11"/>
  <c r="H10" i="11"/>
  <c r="I10" i="11"/>
  <c r="O10" i="11"/>
  <c r="P10" i="11"/>
  <c r="W10" i="11"/>
  <c r="H11" i="11"/>
  <c r="I11" i="11"/>
  <c r="O11" i="11"/>
  <c r="P11" i="11"/>
  <c r="W11" i="11"/>
  <c r="H12" i="11"/>
  <c r="I12" i="11"/>
  <c r="O12" i="11"/>
  <c r="P12" i="11"/>
  <c r="W12" i="11"/>
  <c r="H13" i="11"/>
  <c r="I13" i="11"/>
  <c r="O13" i="11"/>
  <c r="P13" i="11"/>
  <c r="W13" i="11"/>
  <c r="K31" i="19"/>
  <c r="C14" i="11"/>
  <c r="T14" i="11"/>
  <c r="U14" i="11"/>
  <c r="D14" i="11"/>
  <c r="E14" i="11"/>
  <c r="F14" i="11"/>
  <c r="G14" i="11"/>
  <c r="J14" i="11"/>
  <c r="K14" i="11"/>
  <c r="L14" i="11"/>
  <c r="M14" i="11"/>
  <c r="N14" i="11"/>
  <c r="Q14" i="11"/>
  <c r="R14" i="11"/>
  <c r="S14" i="11"/>
  <c r="X14" i="11"/>
  <c r="Y14" i="11"/>
  <c r="Z14" i="11"/>
  <c r="AA14" i="11"/>
  <c r="H17" i="11"/>
  <c r="I17" i="11"/>
  <c r="O17" i="11"/>
  <c r="P17" i="11"/>
  <c r="W17" i="11"/>
  <c r="H18" i="11"/>
  <c r="I18" i="11"/>
  <c r="O18" i="11"/>
  <c r="P18" i="11"/>
  <c r="W18" i="11"/>
  <c r="H19" i="11"/>
  <c r="I19" i="11"/>
  <c r="O19" i="11"/>
  <c r="P19" i="11"/>
  <c r="W19" i="11"/>
  <c r="H14" i="11"/>
  <c r="I14" i="11"/>
  <c r="W14" i="11"/>
  <c r="O14" i="11"/>
  <c r="P14" i="11"/>
  <c r="AD67" i="25" l="1"/>
  <c r="X65" i="25"/>
</calcChain>
</file>

<file path=xl/sharedStrings.xml><?xml version="1.0" encoding="utf-8"?>
<sst xmlns="http://schemas.openxmlformats.org/spreadsheetml/2006/main" count="1050" uniqueCount="395">
  <si>
    <t>WORLD CUP 2019 - 20</t>
  </si>
  <si>
    <t>Periode</t>
  </si>
  <si>
    <t>Dato</t>
  </si>
  <si>
    <t>Dag</t>
  </si>
  <si>
    <t>Sted</t>
  </si>
  <si>
    <t>Land</t>
  </si>
  <si>
    <t>Kvinner</t>
  </si>
  <si>
    <t>Menn</t>
  </si>
  <si>
    <t>Merknader</t>
  </si>
  <si>
    <t>Distanser</t>
  </si>
  <si>
    <t>Kvoter</t>
  </si>
  <si>
    <t>Starttider (lokalt)</t>
  </si>
  <si>
    <t>Periode 1</t>
  </si>
  <si>
    <t>29.11</t>
  </si>
  <si>
    <t>Fre</t>
  </si>
  <si>
    <t>Kuusamo</t>
  </si>
  <si>
    <t>FIN</t>
  </si>
  <si>
    <t>Sprint K</t>
  </si>
  <si>
    <t>30.11</t>
  </si>
  <si>
    <t>Lør</t>
  </si>
  <si>
    <t>10 km K</t>
  </si>
  <si>
    <t>15 km K</t>
  </si>
  <si>
    <t>1.12</t>
  </si>
  <si>
    <t>Søn</t>
  </si>
  <si>
    <t>10 km F, jakt</t>
  </si>
  <si>
    <t>15 km F, jakt</t>
  </si>
  <si>
    <t>7.12</t>
  </si>
  <si>
    <t>Lillehammer</t>
  </si>
  <si>
    <t>NOR</t>
  </si>
  <si>
    <t>Skiatlon</t>
  </si>
  <si>
    <t>8.12</t>
  </si>
  <si>
    <t>Stafett</t>
  </si>
  <si>
    <t>14.12</t>
  </si>
  <si>
    <t>Davos</t>
  </si>
  <si>
    <t>SUI</t>
  </si>
  <si>
    <t>Sprint F</t>
  </si>
  <si>
    <t>15.12</t>
  </si>
  <si>
    <t>10 km F</t>
  </si>
  <si>
    <t>15 km F</t>
  </si>
  <si>
    <t>21.12</t>
  </si>
  <si>
    <t>Planica</t>
  </si>
  <si>
    <t>SLO</t>
  </si>
  <si>
    <t>22.12</t>
  </si>
  <si>
    <t>Team sprint F</t>
  </si>
  <si>
    <t>Periode 2</t>
  </si>
  <si>
    <t>Tour de Ski</t>
  </si>
  <si>
    <t>28.12</t>
  </si>
  <si>
    <t>Lenzerheide</t>
  </si>
  <si>
    <t>29.12</t>
  </si>
  <si>
    <t>10 km F, felles</t>
  </si>
  <si>
    <t>15 km F, felles</t>
  </si>
  <si>
    <t>31.12</t>
  </si>
  <si>
    <t>Tir</t>
  </si>
  <si>
    <t>Vaduz</t>
  </si>
  <si>
    <t>LIE</t>
  </si>
  <si>
    <t>1.1</t>
  </si>
  <si>
    <t>Ons</t>
  </si>
  <si>
    <t>Toblach</t>
  </si>
  <si>
    <t>ITA</t>
  </si>
  <si>
    <t>2.1</t>
  </si>
  <si>
    <t>Tor</t>
  </si>
  <si>
    <t>10 km K, jakt</t>
  </si>
  <si>
    <t>15 km K, jakt</t>
  </si>
  <si>
    <t>4.1</t>
  </si>
  <si>
    <t>Val di Fiemme</t>
  </si>
  <si>
    <t>10 km K, felles</t>
  </si>
  <si>
    <t>15 km K, felles</t>
  </si>
  <si>
    <t>5.1</t>
  </si>
  <si>
    <t>9 km F, jakt</t>
  </si>
  <si>
    <t>Periode 3</t>
  </si>
  <si>
    <t>11.1</t>
  </si>
  <si>
    <t>Dresden</t>
  </si>
  <si>
    <t>GER</t>
  </si>
  <si>
    <t>12.1</t>
  </si>
  <si>
    <t>18.1</t>
  </si>
  <si>
    <t>Nove Mesto</t>
  </si>
  <si>
    <t>CZE</t>
  </si>
  <si>
    <t>19.1</t>
  </si>
  <si>
    <t>25.1</t>
  </si>
  <si>
    <t>Oberstdorf</t>
  </si>
  <si>
    <t>26.1</t>
  </si>
  <si>
    <t>8.2</t>
  </si>
  <si>
    <t>Falun</t>
  </si>
  <si>
    <t>SWE</t>
  </si>
  <si>
    <t>9.2</t>
  </si>
  <si>
    <t>30 km F</t>
  </si>
  <si>
    <t>Periode 4</t>
  </si>
  <si>
    <t>Ski tour 2020</t>
  </si>
  <si>
    <t>15.2</t>
  </si>
  <si>
    <t>Østersund</t>
  </si>
  <si>
    <t>16.2</t>
  </si>
  <si>
    <t>18.2</t>
  </si>
  <si>
    <t>Åre</t>
  </si>
  <si>
    <t>20.2</t>
  </si>
  <si>
    <t>Storlien - Meråker</t>
  </si>
  <si>
    <t>38 km</t>
  </si>
  <si>
    <t>22.2</t>
  </si>
  <si>
    <t>Trondheim</t>
  </si>
  <si>
    <t>23.2</t>
  </si>
  <si>
    <t>Periode 5</t>
  </si>
  <si>
    <t>29.2</t>
  </si>
  <si>
    <t>Lahti</t>
  </si>
  <si>
    <t>1.3</t>
  </si>
  <si>
    <t>4.3</t>
  </si>
  <si>
    <t>Drammen</t>
  </si>
  <si>
    <t>7.3</t>
  </si>
  <si>
    <t>Oslo</t>
  </si>
  <si>
    <t>30 km K, felles</t>
  </si>
  <si>
    <t>8.3</t>
  </si>
  <si>
    <t>50 km K, felles</t>
  </si>
  <si>
    <t>Fellesstart</t>
  </si>
  <si>
    <t>Sprint tour</t>
  </si>
  <si>
    <t>14.3</t>
  </si>
  <si>
    <t>Quebec</t>
  </si>
  <si>
    <t>CAN</t>
  </si>
  <si>
    <t>15.3</t>
  </si>
  <si>
    <t>17.3</t>
  </si>
  <si>
    <t>Minneapolis</t>
  </si>
  <si>
    <t>WC finaler</t>
  </si>
  <si>
    <t>20.3</t>
  </si>
  <si>
    <t>Canmore</t>
  </si>
  <si>
    <t>tbc</t>
  </si>
  <si>
    <t>21.3</t>
  </si>
  <si>
    <t>22.3</t>
  </si>
  <si>
    <t>Skandinavisk cup</t>
  </si>
  <si>
    <t>Plan</t>
  </si>
  <si>
    <t xml:space="preserve">Totalt </t>
  </si>
  <si>
    <t>I1/I2</t>
  </si>
  <si>
    <t>I3</t>
  </si>
  <si>
    <t>I4</t>
  </si>
  <si>
    <t>I5/An.</t>
  </si>
  <si>
    <t>Tot. Int.</t>
  </si>
  <si>
    <t>% int</t>
  </si>
  <si>
    <t>Ant. Int.</t>
  </si>
  <si>
    <t>Hurt.</t>
  </si>
  <si>
    <t>Gen.st</t>
  </si>
  <si>
    <t>Spes.st</t>
  </si>
  <si>
    <t>Maks st</t>
  </si>
  <si>
    <t>Tot.st</t>
  </si>
  <si>
    <t>% st</t>
  </si>
  <si>
    <t>Spenst</t>
  </si>
  <si>
    <t>Annet</t>
  </si>
  <si>
    <t>Tid løp</t>
  </si>
  <si>
    <t>Tid RS</t>
  </si>
  <si>
    <t>Tid ski</t>
  </si>
  <si>
    <t>Sykkel</t>
  </si>
  <si>
    <t>% spes</t>
  </si>
  <si>
    <t>Tr.dager</t>
  </si>
  <si>
    <t>Økter</t>
  </si>
  <si>
    <t>Hvile</t>
  </si>
  <si>
    <t>Syk/sk.</t>
  </si>
  <si>
    <t>Mai</t>
  </si>
  <si>
    <t>Juni</t>
  </si>
  <si>
    <t>Juli</t>
  </si>
  <si>
    <t>Aug</t>
  </si>
  <si>
    <t>Sept</t>
  </si>
  <si>
    <t>Okt</t>
  </si>
  <si>
    <t>Nov</t>
  </si>
  <si>
    <t>Des</t>
  </si>
  <si>
    <t>Jan</t>
  </si>
  <si>
    <t>Feb</t>
  </si>
  <si>
    <t>Mars</t>
  </si>
  <si>
    <t>April</t>
  </si>
  <si>
    <t>Sum</t>
  </si>
  <si>
    <t>2016-17</t>
  </si>
  <si>
    <t>12mnd</t>
  </si>
  <si>
    <t>2017 - 18</t>
  </si>
  <si>
    <t>Alle tider bør være rette.</t>
  </si>
  <si>
    <t>2018-19</t>
  </si>
  <si>
    <t>MÅL:</t>
  </si>
  <si>
    <t>Resultat:</t>
  </si>
  <si>
    <t>Treningsmål:</t>
  </si>
  <si>
    <t>Gjennomført</t>
  </si>
  <si>
    <t>juni</t>
  </si>
  <si>
    <t>juli</t>
  </si>
  <si>
    <t>august</t>
  </si>
  <si>
    <t>September</t>
  </si>
  <si>
    <t>Oktober</t>
  </si>
  <si>
    <t>November</t>
  </si>
  <si>
    <t>Desember</t>
  </si>
  <si>
    <t>Ant timer</t>
  </si>
  <si>
    <t>Fokus /Mål</t>
  </si>
  <si>
    <t>Hardøkter</t>
  </si>
  <si>
    <t>Ant Tot</t>
  </si>
  <si>
    <t>I4/5</t>
  </si>
  <si>
    <t>Skirenn</t>
  </si>
  <si>
    <t xml:space="preserve">Styrke økter(mål) </t>
  </si>
  <si>
    <t>Maks</t>
  </si>
  <si>
    <t>Generell</t>
  </si>
  <si>
    <t>Råskap</t>
  </si>
  <si>
    <t>Hurtighet</t>
  </si>
  <si>
    <t>trapp</t>
  </si>
  <si>
    <t>Lett terreng(intervall preg)</t>
  </si>
  <si>
    <t>Hviledager</t>
  </si>
  <si>
    <t>Januar</t>
  </si>
  <si>
    <t>Februar</t>
  </si>
  <si>
    <t>mai</t>
  </si>
  <si>
    <t>August</t>
  </si>
  <si>
    <t>M</t>
  </si>
  <si>
    <t>To</t>
  </si>
  <si>
    <t>Hjemmesamling</t>
  </si>
  <si>
    <t>L</t>
  </si>
  <si>
    <t>Ti</t>
  </si>
  <si>
    <t>F</t>
  </si>
  <si>
    <t>S</t>
  </si>
  <si>
    <t>O</t>
  </si>
  <si>
    <t>Toppidrettsveka</t>
  </si>
  <si>
    <t>TI</t>
  </si>
  <si>
    <t>NC/scancup</t>
  </si>
  <si>
    <t>Scan cup finland</t>
  </si>
  <si>
    <t>Beitosprinten</t>
  </si>
  <si>
    <t>NC/NM lillehammer</t>
  </si>
  <si>
    <t>NC gålå</t>
  </si>
  <si>
    <t>TO</t>
  </si>
  <si>
    <t>Uke / dato</t>
  </si>
  <si>
    <t>Trening</t>
  </si>
  <si>
    <t>Kommentarer</t>
  </si>
  <si>
    <t>Tid pr økt / måned</t>
  </si>
  <si>
    <t>Sum pr uke</t>
  </si>
  <si>
    <t>Holmenkollstafetten</t>
  </si>
  <si>
    <t>Øktplan Hedmartk skikrets</t>
  </si>
  <si>
    <t>Hviledag</t>
  </si>
  <si>
    <t>styrke</t>
  </si>
  <si>
    <t>basis</t>
  </si>
  <si>
    <t>Klassisk 3t</t>
  </si>
  <si>
    <t>3x3x100m spurt</t>
  </si>
  <si>
    <t>5-7x6min i3 klassisk</t>
  </si>
  <si>
    <t>Restjogg</t>
  </si>
  <si>
    <t>2t løp</t>
  </si>
  <si>
    <t>Hurtighet skate</t>
  </si>
  <si>
    <t>I4 6-8x4-5min skate</t>
  </si>
  <si>
    <t>Fast runde</t>
  </si>
  <si>
    <t>skate 3t</t>
  </si>
  <si>
    <t>2-3t løp</t>
  </si>
  <si>
    <t>rest+basis</t>
  </si>
  <si>
    <t>3-4t sykkel</t>
  </si>
  <si>
    <t>Klassisk+basis</t>
  </si>
  <si>
    <t>Styrkestak</t>
  </si>
  <si>
    <t>1,5t rolig valgfritt</t>
  </si>
  <si>
    <t>Løp + basis</t>
  </si>
  <si>
    <t>3t skate</t>
  </si>
  <si>
    <t>HVILE</t>
  </si>
  <si>
    <t>holmenkollstafetten/intervall</t>
  </si>
  <si>
    <t>Hurtighet og spenst</t>
  </si>
  <si>
    <t>2x400,4x200,4x100 + spenst trapp</t>
  </si>
  <si>
    <t>2-3 ski/rulleski</t>
  </si>
  <si>
    <t>Oppstartssamling Lillehammer</t>
  </si>
  <si>
    <t>Styrke</t>
  </si>
  <si>
    <t>Råskapsøkt skate</t>
  </si>
  <si>
    <t>Prolog + 20 hurtighetsdrag</t>
  </si>
  <si>
    <t>6x5min langrenn/stakemaskin</t>
  </si>
  <si>
    <t>2t ski</t>
  </si>
  <si>
    <t xml:space="preserve">Spenst og hurtighet </t>
  </si>
  <si>
    <t>1,5-2t rolig</t>
  </si>
  <si>
    <t>motbakke</t>
  </si>
  <si>
    <t>Kombi Stak og skate</t>
  </si>
  <si>
    <t>1,5t klassisk</t>
  </si>
  <si>
    <t>Basis</t>
  </si>
  <si>
    <t>Basis/alternativt</t>
  </si>
  <si>
    <t>Trapp og bakke</t>
  </si>
  <si>
    <t>(mulig å delta på kun siste del)</t>
  </si>
  <si>
    <t>Alternativt</t>
  </si>
  <si>
    <t>Mulig å delta på siste del</t>
  </si>
  <si>
    <t>Sykkel/løp rolig</t>
  </si>
  <si>
    <t>2t rolig</t>
  </si>
  <si>
    <t>sykkel og bevegelighet</t>
  </si>
  <si>
    <t>råskap klassisk</t>
  </si>
  <si>
    <t>5-6x6min løp</t>
  </si>
  <si>
    <t>Langtur klassisk</t>
  </si>
  <si>
    <t>rolig skate</t>
  </si>
  <si>
    <t>rolig ski/sykkel/løp</t>
  </si>
  <si>
    <t>lundehøgda opp</t>
  </si>
  <si>
    <t>Lundehøgda opp</t>
  </si>
  <si>
    <t>Felles langtur sykkel</t>
  </si>
  <si>
    <t>Tidligsnø. Trysil?</t>
  </si>
  <si>
    <t>Sprintøkt klassisk</t>
  </si>
  <si>
    <t>Styrke og spenst</t>
  </si>
  <si>
    <t>rest og bevegelighet</t>
  </si>
  <si>
    <t>styrke+1t staking</t>
  </si>
  <si>
    <t>2 stak</t>
  </si>
  <si>
    <t>Trill+bevegelighet</t>
  </si>
  <si>
    <t>8x4 min løp</t>
  </si>
  <si>
    <t>5x8 rulleski</t>
  </si>
  <si>
    <t xml:space="preserve">Sprintøkt </t>
  </si>
  <si>
    <t>Mulig 12-22?</t>
  </si>
  <si>
    <t>Samling larvik/stokke</t>
  </si>
  <si>
    <t>klassisk 3t</t>
  </si>
  <si>
    <t>innføring spenst</t>
  </si>
  <si>
    <t>Sykkel 3-4t</t>
  </si>
  <si>
    <t>6x5 min skate</t>
  </si>
  <si>
    <t>kontrolldrag</t>
  </si>
  <si>
    <t>8x5 rulleski klassisk</t>
  </si>
  <si>
    <t>Motbakke, bygge o2</t>
  </si>
  <si>
    <t>2x20 min stak brøttum</t>
  </si>
  <si>
    <t>10x4 min hufs</t>
  </si>
  <si>
    <t>15 drag</t>
  </si>
  <si>
    <t>blink?</t>
  </si>
  <si>
    <t>Klassisk 6x6 runde på BB</t>
  </si>
  <si>
    <t xml:space="preserve">Hurtighet Skate </t>
  </si>
  <si>
    <t>rest</t>
  </si>
  <si>
    <t>kjenne på form etter samling</t>
  </si>
  <si>
    <t>rolig+ bevegelighet</t>
  </si>
  <si>
    <t>BB test skate</t>
  </si>
  <si>
    <t>5,10, 15 km</t>
  </si>
  <si>
    <t>Løpedrill oppvarming</t>
  </si>
  <si>
    <t>jagefart, ikke for høy laktat</t>
  </si>
  <si>
    <t>skate, natrudstilen</t>
  </si>
  <si>
    <t>hurtighet løp m staver</t>
  </si>
  <si>
    <t>8x4 min start HH</t>
  </si>
  <si>
    <t>9 drag. 20, 15, 10</t>
  </si>
  <si>
    <t>rolig langtur</t>
  </si>
  <si>
    <t>hafjell</t>
  </si>
  <si>
    <t>6 spurter undeveis</t>
  </si>
  <si>
    <t>kontrollintervall. 6x5 min løp</t>
  </si>
  <si>
    <t>HH til BB+ 5x4 min klassisk</t>
  </si>
  <si>
    <t>10x30 sek</t>
  </si>
  <si>
    <t>Tempoøkt klassisk</t>
  </si>
  <si>
    <t>6-8x6 min skate</t>
  </si>
  <si>
    <t>progressivt</t>
  </si>
  <si>
    <t>Fellesferie</t>
  </si>
  <si>
    <t>løpedrill!</t>
  </si>
  <si>
    <t>løp/sykkel</t>
  </si>
  <si>
    <t>8x5 min løp kupert</t>
  </si>
  <si>
    <t>10x3 min skate</t>
  </si>
  <si>
    <t>6x6 klassisk</t>
  </si>
  <si>
    <t>motbakke, fokus teknikk</t>
  </si>
  <si>
    <t>20 hurtighetsdrag</t>
  </si>
  <si>
    <t>progressivt, avslutte hardt</t>
  </si>
  <si>
    <t>sprintøkt skate</t>
  </si>
  <si>
    <t>testrenn skate</t>
  </si>
  <si>
    <t>Lodgen sjusjøen?</t>
  </si>
  <si>
    <t>sprint trysil?</t>
  </si>
  <si>
    <t>Rolig skate</t>
  </si>
  <si>
    <t>Langtur løp</t>
  </si>
  <si>
    <t>Rolig klassisk</t>
  </si>
  <si>
    <t>Langtur skate</t>
  </si>
  <si>
    <t>Rolig løp</t>
  </si>
  <si>
    <t>Rolig løp/skate</t>
  </si>
  <si>
    <t>Sprint klassisk</t>
  </si>
  <si>
    <t>2x400, 4x200, 4x100 løp</t>
  </si>
  <si>
    <t>6-8x5-6 min skate</t>
  </si>
  <si>
    <t>Birkebeiner skistadion</t>
  </si>
  <si>
    <t>kombi løp/skate</t>
  </si>
  <si>
    <t>felles</t>
  </si>
  <si>
    <t>31*</t>
  </si>
  <si>
    <t>rolig bevegelse</t>
  </si>
  <si>
    <t>Løp standard runde</t>
  </si>
  <si>
    <t>Hufs hafjell 10x4</t>
  </si>
  <si>
    <t>tempoøkt klassisk</t>
  </si>
  <si>
    <t>10x20-30 sek BB</t>
  </si>
  <si>
    <t>ca 6x6</t>
  </si>
  <si>
    <t>hvile</t>
  </si>
  <si>
    <t>Skate 6-8x6 min</t>
  </si>
  <si>
    <t>3x20, 3x15, 3x10 løp</t>
  </si>
  <si>
    <t>med staver</t>
  </si>
  <si>
    <t>klink i3</t>
  </si>
  <si>
    <t>2x15-20 swix nordseter</t>
  </si>
  <si>
    <t>BB</t>
  </si>
  <si>
    <t>skate HH-BB+ 4x4</t>
  </si>
  <si>
    <t>HH-BB, pause på midten. 4x runde til slutt</t>
  </si>
  <si>
    <t>Hufs Hafjell</t>
  </si>
  <si>
    <t>6x5 p:2 min</t>
  </si>
  <si>
    <t>start sjusjøen 10:00</t>
  </si>
  <si>
    <t>kombilangtur løp+ rs cl</t>
  </si>
  <si>
    <t>Intervall løp m staver</t>
  </si>
  <si>
    <t>12x2 min opp slalombakken p 1 min</t>
  </si>
  <si>
    <t>3x8, 3x5, 3x3</t>
  </si>
  <si>
    <t>Skate intervall i3</t>
  </si>
  <si>
    <t>klassisk intervall</t>
  </si>
  <si>
    <t>4-6x 1 runde. Ca 8 min</t>
  </si>
  <si>
    <t>Sprint med Elon og NTG</t>
  </si>
  <si>
    <t>10km skate med Elon</t>
  </si>
  <si>
    <t>hvile.</t>
  </si>
  <si>
    <t>velg maks 1 av 2</t>
  </si>
  <si>
    <t>hurtighet skate</t>
  </si>
  <si>
    <t>hurtighet klassisk BB</t>
  </si>
  <si>
    <t>langtur sykkel</t>
  </si>
  <si>
    <t>langtur klassisk</t>
  </si>
  <si>
    <t>løp</t>
  </si>
  <si>
    <t>langtur løp</t>
  </si>
  <si>
    <t>tøying og bevegelighet</t>
  </si>
  <si>
    <t>Klassisk HH-BB + 5x4</t>
  </si>
  <si>
    <t>hufs hafjell</t>
  </si>
  <si>
    <t>Råskap bane</t>
  </si>
  <si>
    <t>2x400, 4x200, 4x100</t>
  </si>
  <si>
    <t>Klassisk råskap</t>
  </si>
  <si>
    <t>Prolog + 16 drag</t>
  </si>
  <si>
    <t>Skate 8x5</t>
  </si>
  <si>
    <t>prograssisvt, avslutte hardt</t>
  </si>
  <si>
    <t xml:space="preserve">klassisk Swix BB + 2x1 runde </t>
  </si>
  <si>
    <t>Skate 6-8x6min BB</t>
  </si>
  <si>
    <t>teknikk skate</t>
  </si>
  <si>
    <t>Teknikk klassisk</t>
  </si>
  <si>
    <t>12 drag</t>
  </si>
  <si>
    <t>hufs hafjell?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</si>
</sst>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[hh]:mm"/>
    <numFmt numFmtId="166" formatCode="0.0"/>
  </numFmts>
  <fonts count="6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0"/>
      <name val="Arial"/>
      <family val="2"/>
    </font>
    <font>
      <b/>
      <sz val="12"/>
      <name val="Arial"/>
      <family val="2"/>
    </font>
    <font>
      <b/>
      <sz val="26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24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rgb="FF000000"/>
      <name val="Arial"/>
      <family val="2"/>
    </font>
    <font>
      <sz val="9"/>
      <name val="Verdana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897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12" fillId="0" borderId="0"/>
    <xf numFmtId="0" fontId="12" fillId="0" borderId="0"/>
    <xf numFmtId="0" fontId="13" fillId="0" borderId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8" borderId="0" applyNumberFormat="0" applyBorder="0" applyAlignment="0" applyProtection="0"/>
    <xf numFmtId="0" fontId="18" fillId="25" borderId="23" applyNumberFormat="0" applyAlignment="0" applyProtection="0"/>
    <xf numFmtId="0" fontId="19" fillId="26" borderId="24" applyNumberFormat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23" applyNumberFormat="0" applyAlignment="0" applyProtection="0"/>
    <xf numFmtId="0" fontId="26" fillId="0" borderId="28" applyNumberFormat="0" applyFill="0" applyAlignment="0" applyProtection="0"/>
    <xf numFmtId="0" fontId="27" fillId="27" borderId="0" applyNumberFormat="0" applyBorder="0" applyAlignment="0" applyProtection="0"/>
    <xf numFmtId="0" fontId="28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28" fillId="0" borderId="0"/>
    <xf numFmtId="0" fontId="12" fillId="0" borderId="0"/>
    <xf numFmtId="0" fontId="13" fillId="28" borderId="29" applyNumberFormat="0" applyFont="0" applyAlignment="0" applyProtection="0"/>
    <xf numFmtId="0" fontId="29" fillId="25" borderId="30" applyNumberFormat="0" applyAlignment="0" applyProtection="0"/>
    <xf numFmtId="9" fontId="1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</cellStyleXfs>
  <cellXfs count="494">
    <xf numFmtId="0" fontId="0" fillId="0" borderId="0" xfId="0"/>
    <xf numFmtId="49" fontId="8" fillId="0" borderId="0" xfId="0" applyNumberFormat="1" applyFont="1" applyAlignment="1">
      <alignment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2" fillId="0" borderId="0" xfId="65"/>
    <xf numFmtId="0" fontId="34" fillId="0" borderId="12" xfId="65" applyFont="1" applyBorder="1" applyAlignment="1">
      <alignment horizontal="center"/>
    </xf>
    <xf numFmtId="0" fontId="34" fillId="5" borderId="12" xfId="65" applyFont="1" applyFill="1" applyBorder="1" applyAlignment="1">
      <alignment horizontal="center"/>
    </xf>
    <xf numFmtId="0" fontId="34" fillId="30" borderId="32" xfId="65" applyFont="1" applyFill="1" applyBorder="1" applyAlignment="1">
      <alignment horizontal="center"/>
    </xf>
    <xf numFmtId="0" fontId="34" fillId="5" borderId="32" xfId="65" applyFont="1" applyFill="1" applyBorder="1" applyAlignment="1">
      <alignment horizontal="center"/>
    </xf>
    <xf numFmtId="0" fontId="34" fillId="5" borderId="32" xfId="65" applyFont="1" applyFill="1" applyBorder="1"/>
    <xf numFmtId="0" fontId="35" fillId="0" borderId="0" xfId="65" applyFont="1"/>
    <xf numFmtId="1" fontId="34" fillId="0" borderId="0" xfId="65" applyNumberFormat="1" applyFont="1" applyAlignment="1">
      <alignment horizontal="center"/>
    </xf>
    <xf numFmtId="165" fontId="34" fillId="0" borderId="0" xfId="65" applyNumberFormat="1" applyFont="1" applyAlignment="1">
      <alignment horizontal="center"/>
    </xf>
    <xf numFmtId="166" fontId="34" fillId="31" borderId="0" xfId="65" applyNumberFormat="1" applyFont="1" applyFill="1" applyAlignment="1">
      <alignment horizontal="center"/>
    </xf>
    <xf numFmtId="165" fontId="34" fillId="31" borderId="0" xfId="65" applyNumberFormat="1" applyFont="1" applyFill="1" applyAlignment="1">
      <alignment horizontal="center"/>
    </xf>
    <xf numFmtId="165" fontId="34" fillId="5" borderId="0" xfId="65" applyNumberFormat="1" applyFont="1" applyFill="1" applyAlignment="1">
      <alignment horizontal="center"/>
    </xf>
    <xf numFmtId="1" fontId="34" fillId="32" borderId="0" xfId="65" applyNumberFormat="1" applyFont="1" applyFill="1" applyAlignment="1">
      <alignment horizontal="center"/>
    </xf>
    <xf numFmtId="166" fontId="34" fillId="32" borderId="0" xfId="65" applyNumberFormat="1" applyFont="1" applyFill="1" applyAlignment="1">
      <alignment horizontal="center"/>
    </xf>
    <xf numFmtId="165" fontId="34" fillId="32" borderId="0" xfId="65" applyNumberFormat="1" applyFont="1" applyFill="1" applyAlignment="1">
      <alignment horizontal="center"/>
    </xf>
    <xf numFmtId="165" fontId="36" fillId="0" borderId="0" xfId="65" applyNumberFormat="1" applyFont="1" applyAlignment="1">
      <alignment horizontal="center"/>
    </xf>
    <xf numFmtId="165" fontId="34" fillId="30" borderId="0" xfId="65" applyNumberFormat="1" applyFont="1" applyFill="1" applyAlignment="1">
      <alignment horizontal="center"/>
    </xf>
    <xf numFmtId="0" fontId="34" fillId="0" borderId="0" xfId="65" applyFont="1" applyAlignment="1">
      <alignment horizontal="center"/>
    </xf>
    <xf numFmtId="0" fontId="35" fillId="0" borderId="33" xfId="65" applyFont="1" applyBorder="1"/>
    <xf numFmtId="1" fontId="34" fillId="30" borderId="0" xfId="65" applyNumberFormat="1" applyFont="1" applyFill="1" applyAlignment="1">
      <alignment horizontal="center" vertical="center"/>
    </xf>
    <xf numFmtId="165" fontId="34" fillId="30" borderId="0" xfId="65" applyNumberFormat="1" applyFont="1" applyFill="1" applyAlignment="1">
      <alignment horizontal="center" vertical="center"/>
    </xf>
    <xf numFmtId="166" fontId="34" fillId="30" borderId="0" xfId="65" applyNumberFormat="1" applyFont="1" applyFill="1" applyAlignment="1">
      <alignment horizontal="center" vertical="center"/>
    </xf>
    <xf numFmtId="165" fontId="36" fillId="30" borderId="0" xfId="65" applyNumberFormat="1" applyFont="1" applyFill="1" applyAlignment="1">
      <alignment horizontal="center" vertical="center"/>
    </xf>
    <xf numFmtId="0" fontId="34" fillId="0" borderId="0" xfId="65" applyFont="1" applyAlignment="1">
      <alignment horizontal="center" vertical="center"/>
    </xf>
    <xf numFmtId="1" fontId="33" fillId="0" borderId="21" xfId="65" applyNumberFormat="1" applyFont="1" applyBorder="1" applyAlignment="1">
      <alignment horizontal="center"/>
    </xf>
    <xf numFmtId="0" fontId="35" fillId="0" borderId="14" xfId="65" applyFont="1" applyBorder="1"/>
    <xf numFmtId="0" fontId="34" fillId="5" borderId="4" xfId="65" applyFont="1" applyFill="1" applyBorder="1" applyAlignment="1">
      <alignment horizontal="center"/>
    </xf>
    <xf numFmtId="0" fontId="34" fillId="5" borderId="14" xfId="65" applyFont="1" applyFill="1" applyBorder="1" applyAlignment="1">
      <alignment horizontal="center"/>
    </xf>
    <xf numFmtId="0" fontId="34" fillId="5" borderId="18" xfId="65" applyFont="1" applyFill="1" applyBorder="1" applyAlignment="1">
      <alignment horizontal="center"/>
    </xf>
    <xf numFmtId="0" fontId="34" fillId="5" borderId="20" xfId="65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39" fillId="5" borderId="0" xfId="1" applyFont="1" applyFill="1" applyAlignment="1">
      <alignment horizontal="center"/>
    </xf>
    <xf numFmtId="0" fontId="39" fillId="5" borderId="0" xfId="1" applyFont="1" applyFill="1"/>
    <xf numFmtId="0" fontId="14" fillId="0" borderId="0" xfId="1" applyFont="1"/>
    <xf numFmtId="0" fontId="12" fillId="5" borderId="0" xfId="1" applyFill="1"/>
    <xf numFmtId="0" fontId="12" fillId="0" borderId="0" xfId="1"/>
    <xf numFmtId="0" fontId="43" fillId="5" borderId="0" xfId="1" applyFont="1" applyFill="1" applyAlignment="1">
      <alignment horizontal="center"/>
    </xf>
    <xf numFmtId="0" fontId="41" fillId="5" borderId="0" xfId="1" applyFont="1" applyFill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165" fontId="33" fillId="0" borderId="21" xfId="65" applyNumberFormat="1" applyFont="1" applyBorder="1" applyAlignment="1">
      <alignment horizontal="center"/>
    </xf>
    <xf numFmtId="0" fontId="39" fillId="0" borderId="0" xfId="1" applyFont="1" applyAlignment="1">
      <alignment horizontal="left"/>
    </xf>
    <xf numFmtId="0" fontId="39" fillId="0" borderId="0" xfId="1" applyFont="1" applyAlignment="1">
      <alignment horizontal="center"/>
    </xf>
    <xf numFmtId="0" fontId="39" fillId="0" borderId="0" xfId="1" applyFont="1"/>
    <xf numFmtId="0" fontId="6" fillId="34" borderId="19" xfId="1" applyFont="1" applyFill="1" applyBorder="1"/>
    <xf numFmtId="0" fontId="40" fillId="34" borderId="20" xfId="0" applyFont="1" applyFill="1" applyBorder="1" applyAlignment="1">
      <alignment horizontal="center"/>
    </xf>
    <xf numFmtId="0" fontId="39" fillId="29" borderId="22" xfId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39" fillId="0" borderId="8" xfId="1" applyFont="1" applyBorder="1" applyAlignment="1">
      <alignment horizontal="center"/>
    </xf>
    <xf numFmtId="0" fontId="39" fillId="0" borderId="12" xfId="1" applyFont="1" applyBorder="1" applyAlignment="1">
      <alignment horizontal="center"/>
    </xf>
    <xf numFmtId="0" fontId="51" fillId="40" borderId="4" xfId="68" applyFont="1" applyFill="1" applyBorder="1" applyAlignment="1">
      <alignment horizontal="center"/>
    </xf>
    <xf numFmtId="0" fontId="52" fillId="41" borderId="14" xfId="68" applyFont="1" applyFill="1" applyBorder="1" applyAlignment="1">
      <alignment horizontal="center"/>
    </xf>
    <xf numFmtId="0" fontId="52" fillId="42" borderId="6" xfId="68" applyFont="1" applyFill="1" applyBorder="1" applyAlignment="1">
      <alignment horizontal="center"/>
    </xf>
    <xf numFmtId="0" fontId="52" fillId="0" borderId="0" xfId="68" applyFont="1" applyAlignment="1">
      <alignment horizontal="center"/>
    </xf>
    <xf numFmtId="0" fontId="38" fillId="0" borderId="1" xfId="68" applyFont="1" applyBorder="1"/>
    <xf numFmtId="0" fontId="47" fillId="41" borderId="15" xfId="68" applyFont="1" applyFill="1" applyBorder="1"/>
    <xf numFmtId="0" fontId="2" fillId="0" borderId="0" xfId="68"/>
    <xf numFmtId="0" fontId="38" fillId="0" borderId="34" xfId="68" applyFont="1" applyBorder="1"/>
    <xf numFmtId="0" fontId="47" fillId="41" borderId="35" xfId="68" applyFont="1" applyFill="1" applyBorder="1"/>
    <xf numFmtId="0" fontId="2" fillId="42" borderId="35" xfId="68" applyFill="1" applyBorder="1" applyAlignment="1">
      <alignment vertical="top"/>
    </xf>
    <xf numFmtId="0" fontId="38" fillId="0" borderId="0" xfId="68" applyFont="1"/>
    <xf numFmtId="0" fontId="47" fillId="0" borderId="0" xfId="68" applyFont="1"/>
    <xf numFmtId="0" fontId="38" fillId="0" borderId="14" xfId="68" applyFont="1" applyBorder="1" applyAlignment="1">
      <alignment horizontal="center" vertical="center"/>
    </xf>
    <xf numFmtId="0" fontId="48" fillId="0" borderId="4" xfId="68" applyFont="1" applyBorder="1" applyAlignment="1">
      <alignment horizontal="center" vertical="center"/>
    </xf>
    <xf numFmtId="0" fontId="48" fillId="43" borderId="4" xfId="68" applyFont="1" applyFill="1" applyBorder="1" applyAlignment="1">
      <alignment horizontal="center"/>
    </xf>
    <xf numFmtId="0" fontId="48" fillId="43" borderId="6" xfId="68" applyFont="1" applyFill="1" applyBorder="1" applyAlignment="1">
      <alignment horizontal="center"/>
    </xf>
    <xf numFmtId="0" fontId="48" fillId="43" borderId="5" xfId="68" applyFont="1" applyFill="1" applyBorder="1" applyAlignment="1">
      <alignment horizontal="center"/>
    </xf>
    <xf numFmtId="0" fontId="48" fillId="6" borderId="4" xfId="68" applyFont="1" applyFill="1" applyBorder="1" applyAlignment="1">
      <alignment horizontal="center"/>
    </xf>
    <xf numFmtId="0" fontId="48" fillId="6" borderId="6" xfId="68" applyFont="1" applyFill="1" applyBorder="1" applyAlignment="1">
      <alignment horizontal="center"/>
    </xf>
    <xf numFmtId="0" fontId="49" fillId="6" borderId="6" xfId="68" applyFont="1" applyFill="1" applyBorder="1" applyAlignment="1">
      <alignment horizontal="center"/>
    </xf>
    <xf numFmtId="0" fontId="48" fillId="0" borderId="0" xfId="68" applyFont="1" applyAlignment="1">
      <alignment horizontal="center"/>
    </xf>
    <xf numFmtId="0" fontId="38" fillId="35" borderId="32" xfId="68" applyFont="1" applyFill="1" applyBorder="1" applyAlignment="1">
      <alignment horizontal="center" vertical="center"/>
    </xf>
    <xf numFmtId="0" fontId="47" fillId="35" borderId="18" xfId="68" applyFont="1" applyFill="1" applyBorder="1" applyAlignment="1">
      <alignment horizontal="center" vertical="center"/>
    </xf>
    <xf numFmtId="0" fontId="47" fillId="35" borderId="18" xfId="68" applyFont="1" applyFill="1" applyBorder="1" applyAlignment="1">
      <alignment horizontal="center"/>
    </xf>
    <xf numFmtId="0" fontId="47" fillId="35" borderId="20" xfId="68" applyFont="1" applyFill="1" applyBorder="1" applyAlignment="1">
      <alignment horizontal="center"/>
    </xf>
    <xf numFmtId="0" fontId="47" fillId="35" borderId="19" xfId="68" applyFont="1" applyFill="1" applyBorder="1" applyAlignment="1">
      <alignment horizontal="center"/>
    </xf>
    <xf numFmtId="0" fontId="50" fillId="35" borderId="20" xfId="68" applyFont="1" applyFill="1" applyBorder="1" applyAlignment="1">
      <alignment horizontal="center"/>
    </xf>
    <xf numFmtId="0" fontId="47" fillId="0" borderId="0" xfId="68" applyFont="1" applyAlignment="1">
      <alignment horizontal="center"/>
    </xf>
    <xf numFmtId="0" fontId="47" fillId="0" borderId="4" xfId="68" applyFont="1" applyBorder="1" applyAlignment="1">
      <alignment horizontal="center" vertical="center"/>
    </xf>
    <xf numFmtId="0" fontId="2" fillId="0" borderId="6" xfId="68" applyBorder="1"/>
    <xf numFmtId="0" fontId="2" fillId="0" borderId="5" xfId="68" applyBorder="1"/>
    <xf numFmtId="0" fontId="2" fillId="0" borderId="4" xfId="68" applyBorder="1"/>
    <xf numFmtId="0" fontId="47" fillId="0" borderId="1" xfId="68" applyFont="1" applyBorder="1" applyAlignment="1">
      <alignment horizontal="center" vertical="center"/>
    </xf>
    <xf numFmtId="0" fontId="2" fillId="0" borderId="2" xfId="68" applyBorder="1"/>
    <xf numFmtId="0" fontId="2" fillId="0" borderId="1" xfId="68" applyBorder="1"/>
    <xf numFmtId="0" fontId="47" fillId="0" borderId="34" xfId="68" applyFont="1" applyBorder="1" applyAlignment="1">
      <alignment horizontal="center" vertical="center"/>
    </xf>
    <xf numFmtId="0" fontId="2" fillId="0" borderId="34" xfId="68" applyBorder="1"/>
    <xf numFmtId="0" fontId="2" fillId="0" borderId="3" xfId="68" applyBorder="1"/>
    <xf numFmtId="0" fontId="2" fillId="0" borderId="11" xfId="68" applyBorder="1"/>
    <xf numFmtId="0" fontId="38" fillId="36" borderId="14" xfId="68" applyFont="1" applyFill="1" applyBorder="1" applyAlignment="1">
      <alignment horizontal="center" vertical="center"/>
    </xf>
    <xf numFmtId="0" fontId="2" fillId="0" borderId="4" xfId="68" applyBorder="1" applyAlignment="1">
      <alignment horizontal="center"/>
    </xf>
    <xf numFmtId="0" fontId="2" fillId="0" borderId="6" xfId="68" applyBorder="1" applyAlignment="1">
      <alignment horizontal="center"/>
    </xf>
    <xf numFmtId="0" fontId="2" fillId="0" borderId="5" xfId="68" applyBorder="1" applyAlignment="1">
      <alignment horizontal="center"/>
    </xf>
    <xf numFmtId="0" fontId="2" fillId="0" borderId="0" xfId="68" applyAlignment="1">
      <alignment horizontal="center"/>
    </xf>
    <xf numFmtId="0" fontId="38" fillId="37" borderId="15" xfId="68" applyFont="1" applyFill="1" applyBorder="1" applyAlignment="1">
      <alignment horizontal="center" vertical="center"/>
    </xf>
    <xf numFmtId="0" fontId="38" fillId="38" borderId="15" xfId="68" applyFont="1" applyFill="1" applyBorder="1" applyAlignment="1">
      <alignment horizontal="center" vertical="center"/>
    </xf>
    <xf numFmtId="0" fontId="2" fillId="38" borderId="1" xfId="68" applyFill="1" applyBorder="1" applyAlignment="1">
      <alignment horizontal="center"/>
    </xf>
    <xf numFmtId="0" fontId="2" fillId="38" borderId="2" xfId="68" applyFill="1" applyBorder="1" applyAlignment="1">
      <alignment horizontal="center"/>
    </xf>
    <xf numFmtId="0" fontId="2" fillId="38" borderId="0" xfId="68" applyFill="1" applyAlignment="1">
      <alignment horizontal="center"/>
    </xf>
    <xf numFmtId="0" fontId="38" fillId="36" borderId="15" xfId="68" applyFont="1" applyFill="1" applyBorder="1" applyAlignment="1">
      <alignment horizontal="center" vertical="center"/>
    </xf>
    <xf numFmtId="0" fontId="2" fillId="36" borderId="1" xfId="68" applyFill="1" applyBorder="1" applyAlignment="1">
      <alignment horizontal="center"/>
    </xf>
    <xf numFmtId="0" fontId="2" fillId="36" borderId="2" xfId="68" applyFill="1" applyBorder="1" applyAlignment="1">
      <alignment horizontal="center"/>
    </xf>
    <xf numFmtId="0" fontId="2" fillId="36" borderId="0" xfId="68" applyFill="1" applyAlignment="1">
      <alignment horizontal="center"/>
    </xf>
    <xf numFmtId="0" fontId="38" fillId="31" borderId="35" xfId="68" applyFont="1" applyFill="1" applyBorder="1"/>
    <xf numFmtId="0" fontId="47" fillId="0" borderId="34" xfId="68" applyFont="1" applyBorder="1"/>
    <xf numFmtId="0" fontId="53" fillId="0" borderId="4" xfId="68" applyFont="1" applyBorder="1" applyAlignment="1">
      <alignment horizontal="center" vertical="center"/>
    </xf>
    <xf numFmtId="0" fontId="53" fillId="0" borderId="1" xfId="68" applyFont="1" applyBorder="1" applyAlignment="1">
      <alignment horizontal="center" vertical="center"/>
    </xf>
    <xf numFmtId="0" fontId="2" fillId="44" borderId="34" xfId="68" applyFill="1" applyBorder="1"/>
    <xf numFmtId="0" fontId="2" fillId="44" borderId="3" xfId="68" applyFill="1" applyBorder="1"/>
    <xf numFmtId="0" fontId="38" fillId="44" borderId="35" xfId="68" applyFont="1" applyFill="1" applyBorder="1" applyAlignment="1">
      <alignment horizontal="center" vertical="center"/>
    </xf>
    <xf numFmtId="0" fontId="48" fillId="45" borderId="4" xfId="68" applyFont="1" applyFill="1" applyBorder="1" applyAlignment="1">
      <alignment horizontal="center"/>
    </xf>
    <xf numFmtId="0" fontId="48" fillId="45" borderId="6" xfId="68" applyFont="1" applyFill="1" applyBorder="1" applyAlignment="1">
      <alignment horizontal="center"/>
    </xf>
    <xf numFmtId="0" fontId="48" fillId="45" borderId="5" xfId="68" applyFont="1" applyFill="1" applyBorder="1" applyAlignment="1">
      <alignment horizontal="center"/>
    </xf>
    <xf numFmtId="0" fontId="47" fillId="45" borderId="18" xfId="68" applyFont="1" applyFill="1" applyBorder="1" applyAlignment="1">
      <alignment horizontal="center"/>
    </xf>
    <xf numFmtId="0" fontId="47" fillId="45" borderId="20" xfId="68" applyFont="1" applyFill="1" applyBorder="1" applyAlignment="1">
      <alignment horizontal="center"/>
    </xf>
    <xf numFmtId="0" fontId="47" fillId="45" borderId="19" xfId="68" applyFont="1" applyFill="1" applyBorder="1" applyAlignment="1">
      <alignment horizontal="center"/>
    </xf>
    <xf numFmtId="0" fontId="2" fillId="44" borderId="11" xfId="68" applyFill="1" applyBorder="1"/>
    <xf numFmtId="0" fontId="54" fillId="46" borderId="32" xfId="68" applyFont="1" applyFill="1" applyBorder="1"/>
    <xf numFmtId="0" fontId="47" fillId="0" borderId="4" xfId="68" applyFont="1" applyBorder="1"/>
    <xf numFmtId="0" fontId="47" fillId="0" borderId="1" xfId="68" applyFont="1" applyBorder="1"/>
    <xf numFmtId="0" fontId="47" fillId="0" borderId="5" xfId="68" applyFont="1" applyBorder="1"/>
    <xf numFmtId="0" fontId="47" fillId="0" borderId="4" xfId="68" applyFont="1" applyBorder="1" applyAlignment="1">
      <alignment horizontal="center"/>
    </xf>
    <xf numFmtId="0" fontId="47" fillId="0" borderId="6" xfId="68" applyFont="1" applyBorder="1" applyAlignment="1">
      <alignment horizontal="center"/>
    </xf>
    <xf numFmtId="0" fontId="47" fillId="0" borderId="6" xfId="68" applyFont="1" applyBorder="1"/>
    <xf numFmtId="0" fontId="47" fillId="0" borderId="2" xfId="68" applyFont="1" applyBorder="1"/>
    <xf numFmtId="49" fontId="9" fillId="3" borderId="42" xfId="0" applyNumberFormat="1" applyFont="1" applyFill="1" applyBorder="1" applyAlignment="1">
      <alignment horizontal="center" vertical="center" wrapText="1"/>
    </xf>
    <xf numFmtId="49" fontId="9" fillId="0" borderId="43" xfId="0" applyNumberFormat="1" applyFont="1" applyBorder="1" applyAlignment="1">
      <alignment horizontal="center" vertical="center" wrapText="1"/>
    </xf>
    <xf numFmtId="49" fontId="9" fillId="0" borderId="43" xfId="0" applyNumberFormat="1" applyFont="1" applyBorder="1" applyAlignment="1">
      <alignment horizontal="left"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0" fontId="34" fillId="0" borderId="44" xfId="65" applyFont="1" applyBorder="1" applyAlignment="1">
      <alignment horizontal="center"/>
    </xf>
    <xf numFmtId="165" fontId="33" fillId="30" borderId="43" xfId="65" applyNumberFormat="1" applyFont="1" applyFill="1" applyBorder="1" applyAlignment="1">
      <alignment horizontal="center"/>
    </xf>
    <xf numFmtId="165" fontId="33" fillId="32" borderId="44" xfId="65" applyNumberFormat="1" applyFont="1" applyFill="1" applyBorder="1" applyAlignment="1">
      <alignment horizontal="center"/>
    </xf>
    <xf numFmtId="166" fontId="33" fillId="32" borderId="43" xfId="65" applyNumberFormat="1" applyFont="1" applyFill="1" applyBorder="1" applyAlignment="1">
      <alignment horizontal="center"/>
    </xf>
    <xf numFmtId="165" fontId="33" fillId="31" borderId="43" xfId="65" applyNumberFormat="1" applyFont="1" applyFill="1" applyBorder="1" applyAlignment="1">
      <alignment horizontal="center"/>
    </xf>
    <xf numFmtId="166" fontId="33" fillId="31" borderId="43" xfId="65" applyNumberFormat="1" applyFont="1" applyFill="1" applyBorder="1" applyAlignment="1">
      <alignment horizontal="center"/>
    </xf>
    <xf numFmtId="0" fontId="33" fillId="30" borderId="43" xfId="65" applyFont="1" applyFill="1" applyBorder="1" applyAlignment="1">
      <alignment horizontal="center"/>
    </xf>
    <xf numFmtId="0" fontId="39" fillId="0" borderId="43" xfId="1" applyFont="1" applyBorder="1" applyAlignment="1">
      <alignment horizontal="center"/>
    </xf>
    <xf numFmtId="0" fontId="39" fillId="0" borderId="45" xfId="1" applyFont="1" applyBorder="1" applyAlignment="1">
      <alignment horizontal="center"/>
    </xf>
    <xf numFmtId="0" fontId="10" fillId="0" borderId="43" xfId="0" applyFont="1" applyBorder="1" applyAlignment="1">
      <alignment vertical="center"/>
    </xf>
    <xf numFmtId="164" fontId="10" fillId="0" borderId="43" xfId="0" applyNumberFormat="1" applyFont="1" applyBorder="1" applyAlignment="1">
      <alignment horizontal="center" vertical="center"/>
    </xf>
    <xf numFmtId="0" fontId="12" fillId="0" borderId="51" xfId="65" applyBorder="1" applyAlignment="1">
      <alignment horizontal="center"/>
    </xf>
    <xf numFmtId="1" fontId="33" fillId="32" borderId="51" xfId="65" applyNumberFormat="1" applyFont="1" applyFill="1" applyBorder="1" applyAlignment="1">
      <alignment horizontal="center"/>
    </xf>
    <xf numFmtId="165" fontId="33" fillId="0" borderId="51" xfId="65" applyNumberFormat="1" applyFont="1" applyBorder="1" applyAlignment="1">
      <alignment horizontal="center"/>
    </xf>
    <xf numFmtId="0" fontId="1" fillId="42" borderId="15" xfId="68" applyFont="1" applyFill="1" applyBorder="1" applyAlignment="1">
      <alignment vertical="top"/>
    </xf>
    <xf numFmtId="0" fontId="1" fillId="0" borderId="34" xfId="68" applyFont="1" applyBorder="1"/>
    <xf numFmtId="0" fontId="1" fillId="38" borderId="1" xfId="68" applyFont="1" applyFill="1" applyBorder="1" applyAlignment="1">
      <alignment horizontal="center"/>
    </xf>
    <xf numFmtId="16" fontId="1" fillId="0" borderId="4" xfId="68" applyNumberFormat="1" applyFont="1" applyBorder="1"/>
    <xf numFmtId="0" fontId="1" fillId="0" borderId="0" xfId="68" applyFont="1"/>
    <xf numFmtId="0" fontId="1" fillId="0" borderId="4" xfId="68" applyFont="1" applyBorder="1"/>
    <xf numFmtId="0" fontId="1" fillId="0" borderId="1" xfId="68" applyFont="1" applyBorder="1"/>
    <xf numFmtId="0" fontId="6" fillId="33" borderId="20" xfId="1" applyFont="1" applyFill="1" applyBorder="1" applyAlignment="1">
      <alignment horizontal="center"/>
    </xf>
    <xf numFmtId="0" fontId="6" fillId="29" borderId="18" xfId="1" applyFont="1" applyFill="1" applyBorder="1" applyAlignment="1">
      <alignment horizontal="center"/>
    </xf>
    <xf numFmtId="0" fontId="6" fillId="29" borderId="19" xfId="1" applyFont="1" applyFill="1" applyBorder="1" applyAlignment="1">
      <alignment horizontal="center"/>
    </xf>
    <xf numFmtId="0" fontId="6" fillId="29" borderId="20" xfId="1" applyFont="1" applyFill="1" applyBorder="1" applyAlignment="1">
      <alignment horizontal="center"/>
    </xf>
    <xf numFmtId="0" fontId="39" fillId="0" borderId="55" xfId="1" applyFont="1" applyBorder="1" applyAlignment="1">
      <alignment horizontal="center"/>
    </xf>
    <xf numFmtId="0" fontId="39" fillId="0" borderId="56" xfId="1" applyFont="1" applyBorder="1"/>
    <xf numFmtId="0" fontId="39" fillId="0" borderId="57" xfId="1" applyFont="1" applyBorder="1" applyAlignment="1">
      <alignment horizontal="center"/>
    </xf>
    <xf numFmtId="0" fontId="39" fillId="0" borderId="57" xfId="1" applyFont="1" applyBorder="1" applyAlignment="1">
      <alignment horizontal="center" vertical="center"/>
    </xf>
    <xf numFmtId="0" fontId="39" fillId="36" borderId="55" xfId="1" applyFont="1" applyFill="1" applyBorder="1" applyAlignment="1">
      <alignment horizontal="center"/>
    </xf>
    <xf numFmtId="0" fontId="39" fillId="47" borderId="55" xfId="1" applyFont="1" applyFill="1" applyBorder="1" applyAlignment="1">
      <alignment horizontal="center"/>
    </xf>
    <xf numFmtId="0" fontId="39" fillId="0" borderId="61" xfId="1" applyFont="1" applyBorder="1" applyAlignment="1">
      <alignment horizontal="center"/>
    </xf>
    <xf numFmtId="0" fontId="42" fillId="0" borderId="57" xfId="1" applyFont="1" applyBorder="1" applyAlignment="1">
      <alignment horizontal="center"/>
    </xf>
    <xf numFmtId="0" fontId="39" fillId="0" borderId="62" xfId="1" applyFont="1" applyBorder="1" applyAlignment="1">
      <alignment horizontal="center"/>
    </xf>
    <xf numFmtId="0" fontId="39" fillId="0" borderId="54" xfId="1" applyFont="1" applyBorder="1"/>
    <xf numFmtId="0" fontId="39" fillId="0" borderId="62" xfId="1" applyFont="1" applyBorder="1"/>
    <xf numFmtId="0" fontId="39" fillId="0" borderId="63" xfId="1" applyFont="1" applyBorder="1"/>
    <xf numFmtId="0" fontId="39" fillId="0" borderId="57" xfId="1" applyFont="1" applyBorder="1"/>
    <xf numFmtId="0" fontId="39" fillId="36" borderId="57" xfId="1" applyFont="1" applyFill="1" applyBorder="1"/>
    <xf numFmtId="0" fontId="39" fillId="0" borderId="61" xfId="1" applyFont="1" applyBorder="1"/>
    <xf numFmtId="0" fontId="45" fillId="0" borderId="57" xfId="1" applyFont="1" applyBorder="1"/>
    <xf numFmtId="164" fontId="10" fillId="0" borderId="59" xfId="0" applyNumberFormat="1" applyFont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/>
    </xf>
    <xf numFmtId="164" fontId="10" fillId="0" borderId="55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164" fontId="10" fillId="0" borderId="55" xfId="0" applyNumberFormat="1" applyFont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vertical="center"/>
    </xf>
    <xf numFmtId="0" fontId="10" fillId="5" borderId="55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vertical="center"/>
    </xf>
    <xf numFmtId="0" fontId="10" fillId="48" borderId="55" xfId="0" applyFont="1" applyFill="1" applyBorder="1" applyAlignment="1">
      <alignment vertical="center"/>
    </xf>
    <xf numFmtId="0" fontId="10" fillId="48" borderId="59" xfId="0" applyFont="1" applyFill="1" applyBorder="1" applyAlignment="1">
      <alignment vertical="center"/>
    </xf>
    <xf numFmtId="0" fontId="10" fillId="4" borderId="57" xfId="0" applyFont="1" applyFill="1" applyBorder="1" applyAlignment="1">
      <alignment vertical="center"/>
    </xf>
    <xf numFmtId="0" fontId="10" fillId="4" borderId="61" xfId="0" applyFont="1" applyFill="1" applyBorder="1" applyAlignment="1">
      <alignment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" fillId="5" borderId="55" xfId="0" applyFont="1" applyFill="1" applyBorder="1" applyAlignment="1">
      <alignment horizontal="left" vertical="center" indent="3"/>
    </xf>
    <xf numFmtId="0" fontId="10" fillId="5" borderId="59" xfId="0" applyFont="1" applyFill="1" applyBorder="1" applyAlignment="1">
      <alignment horizontal="center" vertical="center"/>
    </xf>
    <xf numFmtId="0" fontId="56" fillId="5" borderId="55" xfId="0" applyFont="1" applyFill="1" applyBorder="1" applyAlignment="1">
      <alignment horizontal="center" vertical="center"/>
    </xf>
    <xf numFmtId="164" fontId="10" fillId="5" borderId="55" xfId="0" applyNumberFormat="1" applyFont="1" applyFill="1" applyBorder="1" applyAlignment="1">
      <alignment horizontal="center" vertical="center"/>
    </xf>
    <xf numFmtId="0" fontId="11" fillId="5" borderId="55" xfId="0" applyFont="1" applyFill="1" applyBorder="1" applyAlignment="1">
      <alignment horizontal="center" vertical="center"/>
    </xf>
    <xf numFmtId="0" fontId="39" fillId="47" borderId="8" xfId="1" applyFont="1" applyFill="1" applyBorder="1" applyAlignment="1">
      <alignment horizontal="center"/>
    </xf>
    <xf numFmtId="0" fontId="55" fillId="32" borderId="55" xfId="1" applyFont="1" applyFill="1" applyBorder="1" applyAlignment="1">
      <alignment horizontal="center"/>
    </xf>
    <xf numFmtId="0" fontId="39" fillId="36" borderId="57" xfId="1" applyFont="1" applyFill="1" applyBorder="1" applyAlignment="1">
      <alignment horizontal="center"/>
    </xf>
    <xf numFmtId="0" fontId="45" fillId="0" borderId="0" xfId="0" applyFont="1"/>
    <xf numFmtId="0" fontId="45" fillId="0" borderId="55" xfId="1" applyFont="1" applyBorder="1"/>
    <xf numFmtId="0" fontId="39" fillId="0" borderId="64" xfId="1" applyFont="1" applyBorder="1" applyAlignment="1">
      <alignment horizontal="center"/>
    </xf>
    <xf numFmtId="0" fontId="39" fillId="0" borderId="21" xfId="1" applyFont="1" applyBorder="1"/>
    <xf numFmtId="0" fontId="6" fillId="5" borderId="19" xfId="1" applyFont="1" applyFill="1" applyBorder="1"/>
    <xf numFmtId="0" fontId="42" fillId="5" borderId="43" xfId="1" applyFont="1" applyFill="1" applyBorder="1"/>
    <xf numFmtId="0" fontId="44" fillId="0" borderId="55" xfId="1" applyFont="1" applyBorder="1"/>
    <xf numFmtId="0" fontId="58" fillId="0" borderId="55" xfId="1" applyFont="1" applyBorder="1" applyAlignment="1">
      <alignment horizontal="center"/>
    </xf>
    <xf numFmtId="0" fontId="55" fillId="0" borderId="45" xfId="1" applyFont="1" applyBorder="1" applyAlignment="1">
      <alignment horizontal="center"/>
    </xf>
    <xf numFmtId="0" fontId="55" fillId="0" borderId="57" xfId="1" applyFont="1" applyBorder="1" applyAlignment="1">
      <alignment horizontal="center"/>
    </xf>
    <xf numFmtId="9" fontId="39" fillId="0" borderId="57" xfId="61" applyFont="1" applyFill="1" applyBorder="1" applyAlignment="1">
      <alignment horizontal="center"/>
    </xf>
    <xf numFmtId="0" fontId="39" fillId="0" borderId="66" xfId="1" applyFont="1" applyBorder="1" applyAlignment="1">
      <alignment horizontal="center"/>
    </xf>
    <xf numFmtId="0" fontId="39" fillId="0" borderId="67" xfId="1" applyFont="1" applyBorder="1" applyAlignment="1">
      <alignment horizontal="center"/>
    </xf>
    <xf numFmtId="0" fontId="39" fillId="0" borderId="46" xfId="1" applyFont="1" applyBorder="1" applyAlignment="1">
      <alignment horizontal="center"/>
    </xf>
    <xf numFmtId="0" fontId="39" fillId="0" borderId="68" xfId="1" applyFont="1" applyBorder="1" applyAlignment="1">
      <alignment horizontal="center"/>
    </xf>
    <xf numFmtId="0" fontId="39" fillId="0" borderId="57" xfId="1" applyFont="1" applyBorder="1" applyAlignment="1">
      <alignment horizontal="left"/>
    </xf>
    <xf numFmtId="0" fontId="39" fillId="0" borderId="66" xfId="0" applyFont="1" applyBorder="1" applyAlignment="1">
      <alignment horizontal="center"/>
    </xf>
    <xf numFmtId="0" fontId="39" fillId="0" borderId="67" xfId="0" applyFont="1" applyBorder="1" applyAlignment="1">
      <alignment horizontal="center"/>
    </xf>
    <xf numFmtId="0" fontId="58" fillId="0" borderId="62" xfId="1" applyFont="1" applyBorder="1" applyAlignment="1">
      <alignment horizontal="center"/>
    </xf>
    <xf numFmtId="0" fontId="45" fillId="0" borderId="62" xfId="1" applyFont="1" applyBorder="1"/>
    <xf numFmtId="0" fontId="45" fillId="0" borderId="67" xfId="1" applyFont="1" applyBorder="1"/>
    <xf numFmtId="0" fontId="44" fillId="0" borderId="57" xfId="1" applyFont="1" applyBorder="1"/>
    <xf numFmtId="0" fontId="44" fillId="0" borderId="62" xfId="1" applyFont="1" applyBorder="1"/>
    <xf numFmtId="0" fontId="42" fillId="0" borderId="57" xfId="1" applyFont="1" applyBorder="1"/>
    <xf numFmtId="0" fontId="6" fillId="0" borderId="62" xfId="1" applyFont="1" applyBorder="1"/>
    <xf numFmtId="0" fontId="44" fillId="0" borderId="57" xfId="1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39" fillId="0" borderId="12" xfId="1" applyFont="1" applyBorder="1"/>
    <xf numFmtId="0" fontId="6" fillId="0" borderId="45" xfId="1" applyFont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39" fillId="29" borderId="69" xfId="1" applyFont="1" applyFill="1" applyBorder="1"/>
    <xf numFmtId="0" fontId="39" fillId="0" borderId="45" xfId="1" applyFont="1" applyBorder="1"/>
    <xf numFmtId="0" fontId="55" fillId="0" borderId="45" xfId="1" applyFont="1" applyBorder="1"/>
    <xf numFmtId="0" fontId="55" fillId="32" borderId="65" xfId="1" applyFont="1" applyFill="1" applyBorder="1" applyAlignment="1">
      <alignment horizontal="center"/>
    </xf>
    <xf numFmtId="0" fontId="55" fillId="32" borderId="62" xfId="1" applyFont="1" applyFill="1" applyBorder="1" applyAlignment="1">
      <alignment horizontal="center"/>
    </xf>
    <xf numFmtId="0" fontId="55" fillId="32" borderId="12" xfId="1" applyFont="1" applyFill="1" applyBorder="1" applyAlignment="1">
      <alignment horizontal="center"/>
    </xf>
    <xf numFmtId="0" fontId="39" fillId="47" borderId="57" xfId="1" applyFont="1" applyFill="1" applyBorder="1" applyAlignment="1">
      <alignment horizontal="center"/>
    </xf>
    <xf numFmtId="0" fontId="57" fillId="36" borderId="57" xfId="1" applyFont="1" applyFill="1" applyBorder="1"/>
    <xf numFmtId="0" fontId="39" fillId="47" borderId="43" xfId="1" applyFont="1" applyFill="1" applyBorder="1" applyAlignment="1">
      <alignment horizontal="center"/>
    </xf>
    <xf numFmtId="0" fontId="55" fillId="47" borderId="45" xfId="1" applyFont="1" applyFill="1" applyBorder="1" applyAlignment="1">
      <alignment horizontal="center"/>
    </xf>
    <xf numFmtId="0" fontId="39" fillId="47" borderId="57" xfId="1" applyFont="1" applyFill="1" applyBorder="1"/>
    <xf numFmtId="0" fontId="55" fillId="47" borderId="57" xfId="1" applyFont="1" applyFill="1" applyBorder="1" applyAlignment="1">
      <alignment horizontal="center"/>
    </xf>
    <xf numFmtId="0" fontId="39" fillId="47" borderId="45" xfId="1" applyFont="1" applyFill="1" applyBorder="1" applyAlignment="1">
      <alignment horizontal="center"/>
    </xf>
    <xf numFmtId="0" fontId="39" fillId="47" borderId="57" xfId="1" applyFont="1" applyFill="1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horizontal="center" vertical="center" wrapText="1"/>
    </xf>
    <xf numFmtId="49" fontId="9" fillId="0" borderId="76" xfId="0" applyNumberFormat="1" applyFont="1" applyBorder="1" applyAlignment="1">
      <alignment horizontal="center" vertical="center" wrapText="1"/>
    </xf>
    <xf numFmtId="49" fontId="9" fillId="3" borderId="55" xfId="0" applyNumberFormat="1" applyFont="1" applyFill="1" applyBorder="1" applyAlignment="1">
      <alignment horizontal="center" vertical="center" wrapText="1"/>
    </xf>
    <xf numFmtId="49" fontId="9" fillId="3" borderId="55" xfId="0" applyNumberFormat="1" applyFont="1" applyFill="1" applyBorder="1" applyAlignment="1">
      <alignment vertical="center" wrapText="1"/>
    </xf>
    <xf numFmtId="49" fontId="9" fillId="0" borderId="55" xfId="0" applyNumberFormat="1" applyFont="1" applyBorder="1" applyAlignment="1">
      <alignment horizontal="center" vertical="center" wrapText="1"/>
    </xf>
    <xf numFmtId="49" fontId="9" fillId="0" borderId="55" xfId="0" applyNumberFormat="1" applyFont="1" applyBorder="1" applyAlignment="1">
      <alignment vertical="center" wrapText="1"/>
    </xf>
    <xf numFmtId="49" fontId="9" fillId="3" borderId="55" xfId="0" applyNumberFormat="1" applyFont="1" applyFill="1" applyBorder="1" applyAlignment="1">
      <alignment horizontal="left" vertical="center" wrapText="1"/>
    </xf>
    <xf numFmtId="49" fontId="9" fillId="0" borderId="55" xfId="0" applyNumberFormat="1" applyFont="1" applyBorder="1" applyAlignment="1">
      <alignment horizontal="left" vertical="center" wrapText="1"/>
    </xf>
    <xf numFmtId="49" fontId="9" fillId="0" borderId="77" xfId="0" applyNumberFormat="1" applyFont="1" applyBorder="1" applyAlignment="1">
      <alignment horizontal="center" vertical="center" wrapText="1"/>
    </xf>
    <xf numFmtId="49" fontId="9" fillId="0" borderId="77" xfId="0" applyNumberFormat="1" applyFont="1" applyBorder="1" applyAlignment="1">
      <alignment horizontal="left" vertical="center" wrapText="1"/>
    </xf>
    <xf numFmtId="49" fontId="9" fillId="3" borderId="78" xfId="0" applyNumberFormat="1" applyFont="1" applyFill="1" applyBorder="1" applyAlignment="1">
      <alignment horizontal="center" vertical="center" wrapText="1"/>
    </xf>
    <xf numFmtId="49" fontId="9" fillId="3" borderId="77" xfId="0" applyNumberFormat="1" applyFont="1" applyFill="1" applyBorder="1" applyAlignment="1">
      <alignment horizontal="center" vertical="center" wrapText="1"/>
    </xf>
    <xf numFmtId="49" fontId="9" fillId="3" borderId="77" xfId="0" applyNumberFormat="1" applyFont="1" applyFill="1" applyBorder="1" applyAlignment="1">
      <alignment vertical="center" wrapText="1"/>
    </xf>
    <xf numFmtId="49" fontId="9" fillId="2" borderId="55" xfId="0" applyNumberFormat="1" applyFont="1" applyFill="1" applyBorder="1" applyAlignment="1">
      <alignment horizontal="center" vertical="center" wrapText="1"/>
    </xf>
    <xf numFmtId="49" fontId="9" fillId="2" borderId="55" xfId="0" applyNumberFormat="1" applyFont="1" applyFill="1" applyBorder="1" applyAlignment="1">
      <alignment vertical="center" wrapText="1"/>
    </xf>
    <xf numFmtId="49" fontId="9" fillId="2" borderId="77" xfId="0" applyNumberFormat="1" applyFont="1" applyFill="1" applyBorder="1" applyAlignment="1">
      <alignment horizontal="center" vertical="center" wrapText="1"/>
    </xf>
    <xf numFmtId="49" fontId="9" fillId="2" borderId="77" xfId="0" applyNumberFormat="1" applyFont="1" applyFill="1" applyBorder="1" applyAlignment="1">
      <alignment vertical="center" wrapText="1"/>
    </xf>
    <xf numFmtId="49" fontId="9" fillId="0" borderId="78" xfId="0" applyNumberFormat="1" applyFont="1" applyBorder="1" applyAlignment="1">
      <alignment horizontal="center" vertical="center" wrapText="1"/>
    </xf>
    <xf numFmtId="49" fontId="9" fillId="2" borderId="55" xfId="0" applyNumberFormat="1" applyFont="1" applyFill="1" applyBorder="1" applyAlignment="1">
      <alignment horizontal="left" vertical="center" wrapText="1"/>
    </xf>
    <xf numFmtId="49" fontId="9" fillId="2" borderId="77" xfId="0" applyNumberFormat="1" applyFont="1" applyFill="1" applyBorder="1" applyAlignment="1">
      <alignment horizontal="left" vertical="center" wrapText="1"/>
    </xf>
    <xf numFmtId="49" fontId="9" fillId="0" borderId="79" xfId="0" applyNumberFormat="1" applyFont="1" applyBorder="1" applyAlignment="1">
      <alignment horizontal="center" vertical="center" wrapText="1"/>
    </xf>
    <xf numFmtId="49" fontId="9" fillId="0" borderId="79" xfId="0" applyNumberFormat="1" applyFont="1" applyBorder="1" applyAlignment="1">
      <alignment vertical="center" wrapText="1"/>
    </xf>
    <xf numFmtId="49" fontId="8" fillId="0" borderId="79" xfId="0" applyNumberFormat="1" applyFont="1" applyBorder="1" applyAlignment="1">
      <alignment horizontal="center" vertical="center" wrapText="1"/>
    </xf>
    <xf numFmtId="165" fontId="33" fillId="0" borderId="55" xfId="65" applyNumberFormat="1" applyFont="1" applyBorder="1" applyAlignment="1">
      <alignment horizontal="center"/>
    </xf>
    <xf numFmtId="165" fontId="33" fillId="5" borderId="55" xfId="65" applyNumberFormat="1" applyFont="1" applyFill="1" applyBorder="1" applyAlignment="1">
      <alignment horizontal="center"/>
    </xf>
    <xf numFmtId="165" fontId="33" fillId="5" borderId="57" xfId="65" applyNumberFormat="1" applyFont="1" applyFill="1" applyBorder="1" applyAlignment="1">
      <alignment horizontal="center"/>
    </xf>
    <xf numFmtId="165" fontId="33" fillId="0" borderId="80" xfId="65" applyNumberFormat="1" applyFont="1" applyBorder="1" applyAlignment="1">
      <alignment horizontal="center"/>
    </xf>
    <xf numFmtId="165" fontId="33" fillId="5" borderId="62" xfId="65" applyNumberFormat="1" applyFont="1" applyFill="1" applyBorder="1" applyAlignment="1">
      <alignment horizontal="center"/>
    </xf>
    <xf numFmtId="165" fontId="33" fillId="0" borderId="57" xfId="65" applyNumberFormat="1" applyFont="1" applyBorder="1" applyAlignment="1">
      <alignment horizontal="center"/>
    </xf>
    <xf numFmtId="165" fontId="33" fillId="0" borderId="81" xfId="65" applyNumberFormat="1" applyFont="1" applyBorder="1" applyAlignment="1">
      <alignment horizontal="center"/>
    </xf>
    <xf numFmtId="1" fontId="33" fillId="0" borderId="81" xfId="65" applyNumberFormat="1" applyFont="1" applyBorder="1" applyAlignment="1">
      <alignment horizontal="center"/>
    </xf>
    <xf numFmtId="1" fontId="33" fillId="0" borderId="55" xfId="65" applyNumberFormat="1" applyFont="1" applyBorder="1" applyAlignment="1">
      <alignment horizontal="center"/>
    </xf>
    <xf numFmtId="0" fontId="34" fillId="5" borderId="81" xfId="65" applyFont="1" applyFill="1" applyBorder="1" applyAlignment="1">
      <alignment horizontal="center"/>
    </xf>
    <xf numFmtId="0" fontId="12" fillId="0" borderId="55" xfId="65" applyBorder="1" applyAlignment="1">
      <alignment horizontal="center"/>
    </xf>
    <xf numFmtId="0" fontId="34" fillId="0" borderId="81" xfId="65" applyFont="1" applyBorder="1" applyAlignment="1">
      <alignment horizontal="center"/>
    </xf>
    <xf numFmtId="1" fontId="37" fillId="0" borderId="81" xfId="65" applyNumberFormat="1" applyFont="1" applyBorder="1" applyAlignment="1">
      <alignment horizontal="center"/>
    </xf>
    <xf numFmtId="1" fontId="37" fillId="0" borderId="55" xfId="65" applyNumberFormat="1" applyFont="1" applyBorder="1" applyAlignment="1">
      <alignment horizontal="center"/>
    </xf>
    <xf numFmtId="0" fontId="34" fillId="0" borderId="82" xfId="65" applyFont="1" applyBorder="1" applyAlignment="1">
      <alignment horizontal="center" vertical="center"/>
    </xf>
    <xf numFmtId="0" fontId="34" fillId="0" borderId="83" xfId="65" applyFont="1" applyBorder="1" applyAlignment="1">
      <alignment horizontal="center" vertical="center"/>
    </xf>
    <xf numFmtId="165" fontId="34" fillId="30" borderId="77" xfId="65" applyNumberFormat="1" applyFont="1" applyFill="1" applyBorder="1" applyAlignment="1">
      <alignment horizontal="center" vertical="center"/>
    </xf>
    <xf numFmtId="165" fontId="36" fillId="30" borderId="77" xfId="65" applyNumberFormat="1" applyFont="1" applyFill="1" applyBorder="1" applyAlignment="1">
      <alignment horizontal="center" vertical="center"/>
    </xf>
    <xf numFmtId="166" fontId="34" fillId="30" borderId="77" xfId="65" applyNumberFormat="1" applyFont="1" applyFill="1" applyBorder="1" applyAlignment="1">
      <alignment horizontal="center" vertical="center"/>
    </xf>
    <xf numFmtId="1" fontId="34" fillId="30" borderId="77" xfId="65" applyNumberFormat="1" applyFont="1" applyFill="1" applyBorder="1" applyAlignment="1">
      <alignment horizontal="center" vertical="center"/>
    </xf>
    <xf numFmtId="165" fontId="34" fillId="30" borderId="84" xfId="65" applyNumberFormat="1" applyFont="1" applyFill="1" applyBorder="1" applyAlignment="1">
      <alignment horizontal="center" vertical="center"/>
    </xf>
    <xf numFmtId="1" fontId="34" fillId="30" borderId="84" xfId="65" applyNumberFormat="1" applyFont="1" applyFill="1" applyBorder="1" applyAlignment="1">
      <alignment horizontal="center" vertical="center"/>
    </xf>
    <xf numFmtId="1" fontId="34" fillId="30" borderId="82" xfId="65" applyNumberFormat="1" applyFont="1" applyFill="1" applyBorder="1" applyAlignment="1">
      <alignment horizontal="center" vertical="center"/>
    </xf>
    <xf numFmtId="1" fontId="34" fillId="30" borderId="85" xfId="65" applyNumberFormat="1" applyFont="1" applyFill="1" applyBorder="1" applyAlignment="1">
      <alignment horizontal="center" vertical="center"/>
    </xf>
    <xf numFmtId="0" fontId="34" fillId="0" borderId="55" xfId="65" applyFont="1" applyBorder="1" applyAlignment="1">
      <alignment horizontal="center"/>
    </xf>
    <xf numFmtId="165" fontId="34" fillId="30" borderId="55" xfId="65" applyNumberFormat="1" applyFont="1" applyFill="1" applyBorder="1" applyAlignment="1">
      <alignment horizontal="center"/>
    </xf>
    <xf numFmtId="165" fontId="36" fillId="0" borderId="55" xfId="65" applyNumberFormat="1" applyFont="1" applyBorder="1" applyAlignment="1">
      <alignment horizontal="center"/>
    </xf>
    <xf numFmtId="165" fontId="34" fillId="5" borderId="55" xfId="65" applyNumberFormat="1" applyFont="1" applyFill="1" applyBorder="1" applyAlignment="1">
      <alignment horizontal="center"/>
    </xf>
    <xf numFmtId="165" fontId="34" fillId="32" borderId="55" xfId="65" applyNumberFormat="1" applyFont="1" applyFill="1" applyBorder="1" applyAlignment="1">
      <alignment horizontal="center"/>
    </xf>
    <xf numFmtId="166" fontId="34" fillId="32" borderId="55" xfId="65" applyNumberFormat="1" applyFont="1" applyFill="1" applyBorder="1" applyAlignment="1">
      <alignment horizontal="center"/>
    </xf>
    <xf numFmtId="1" fontId="34" fillId="32" borderId="55" xfId="65" applyNumberFormat="1" applyFont="1" applyFill="1" applyBorder="1" applyAlignment="1">
      <alignment horizontal="center"/>
    </xf>
    <xf numFmtId="165" fontId="34" fillId="0" borderId="55" xfId="65" applyNumberFormat="1" applyFont="1" applyBorder="1" applyAlignment="1">
      <alignment horizontal="center"/>
    </xf>
    <xf numFmtId="165" fontId="34" fillId="31" borderId="55" xfId="65" applyNumberFormat="1" applyFont="1" applyFill="1" applyBorder="1" applyAlignment="1">
      <alignment horizontal="center"/>
    </xf>
    <xf numFmtId="166" fontId="34" fillId="31" borderId="55" xfId="65" applyNumberFormat="1" applyFont="1" applyFill="1" applyBorder="1" applyAlignment="1">
      <alignment horizontal="center"/>
    </xf>
    <xf numFmtId="1" fontId="34" fillId="0" borderId="55" xfId="65" applyNumberFormat="1" applyFont="1" applyBorder="1" applyAlignment="1">
      <alignment horizontal="center"/>
    </xf>
    <xf numFmtId="0" fontId="39" fillId="0" borderId="81" xfId="1" applyFont="1" applyBorder="1" applyAlignment="1">
      <alignment horizontal="center"/>
    </xf>
    <xf numFmtId="0" fontId="39" fillId="0" borderId="80" xfId="1" applyFont="1" applyBorder="1" applyAlignment="1">
      <alignment horizontal="center"/>
    </xf>
    <xf numFmtId="0" fontId="55" fillId="32" borderId="81" xfId="1" applyFont="1" applyFill="1" applyBorder="1" applyAlignment="1">
      <alignment horizontal="center"/>
    </xf>
    <xf numFmtId="0" fontId="39" fillId="0" borderId="80" xfId="0" applyFont="1" applyBorder="1" applyAlignment="1">
      <alignment horizontal="center"/>
    </xf>
    <xf numFmtId="0" fontId="39" fillId="47" borderId="53" xfId="1" applyFont="1" applyFill="1" applyBorder="1" applyAlignment="1">
      <alignment horizontal="center"/>
    </xf>
    <xf numFmtId="49" fontId="39" fillId="0" borderId="80" xfId="1" applyNumberFormat="1" applyFont="1" applyBorder="1" applyAlignment="1">
      <alignment horizontal="center"/>
    </xf>
    <xf numFmtId="0" fontId="39" fillId="0" borderId="80" xfId="1" applyFont="1" applyBorder="1" applyAlignment="1">
      <alignment horizontal="center" textRotation="180"/>
    </xf>
    <xf numFmtId="0" fontId="39" fillId="0" borderId="53" xfId="1" applyFont="1" applyBorder="1" applyAlignment="1">
      <alignment horizontal="center"/>
    </xf>
    <xf numFmtId="0" fontId="39" fillId="0" borderId="80" xfId="1" applyFont="1" applyBorder="1" applyAlignment="1">
      <alignment horizontal="center" wrapText="1"/>
    </xf>
    <xf numFmtId="0" fontId="42" fillId="0" borderId="80" xfId="1" applyFont="1" applyBorder="1" applyAlignment="1">
      <alignment horizontal="center"/>
    </xf>
    <xf numFmtId="0" fontId="44" fillId="0" borderId="80" xfId="1" applyFont="1" applyBorder="1" applyAlignment="1">
      <alignment horizontal="center"/>
    </xf>
    <xf numFmtId="0" fontId="39" fillId="0" borderId="80" xfId="1" applyFont="1" applyBorder="1"/>
    <xf numFmtId="0" fontId="45" fillId="0" borderId="80" xfId="1" applyFont="1" applyBorder="1"/>
    <xf numFmtId="0" fontId="10" fillId="4" borderId="53" xfId="0" applyFont="1" applyFill="1" applyBorder="1" applyAlignment="1">
      <alignment vertical="center"/>
    </xf>
    <xf numFmtId="0" fontId="10" fillId="5" borderId="53" xfId="0" applyFont="1" applyFill="1" applyBorder="1" applyAlignment="1">
      <alignment horizontal="center" vertical="center"/>
    </xf>
    <xf numFmtId="164" fontId="10" fillId="0" borderId="53" xfId="0" applyNumberFormat="1" applyFont="1" applyBorder="1" applyAlignment="1">
      <alignment horizontal="center" vertical="center" wrapText="1"/>
    </xf>
    <xf numFmtId="164" fontId="10" fillId="0" borderId="53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164" fontId="10" fillId="5" borderId="53" xfId="0" applyNumberFormat="1" applyFont="1" applyFill="1" applyBorder="1" applyAlignment="1">
      <alignment horizontal="center" vertical="center"/>
    </xf>
    <xf numFmtId="164" fontId="10" fillId="0" borderId="59" xfId="0" applyNumberFormat="1" applyFont="1" applyBorder="1" applyAlignment="1">
      <alignment horizontal="center" vertical="center"/>
    </xf>
    <xf numFmtId="0" fontId="10" fillId="4" borderId="77" xfId="0" applyFont="1" applyFill="1" applyBorder="1" applyAlignment="1">
      <alignment vertical="center"/>
    </xf>
    <xf numFmtId="0" fontId="10" fillId="5" borderId="77" xfId="0" applyFont="1" applyFill="1" applyBorder="1" applyAlignment="1">
      <alignment horizontal="center" vertical="center"/>
    </xf>
    <xf numFmtId="164" fontId="10" fillId="0" borderId="7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46" fillId="0" borderId="32" xfId="0" applyNumberFormat="1" applyFont="1" applyBorder="1" applyAlignment="1">
      <alignment vertical="top"/>
    </xf>
    <xf numFmtId="0" fontId="10" fillId="0" borderId="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4" borderId="77" xfId="0" applyFont="1" applyFill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4" fontId="10" fillId="0" borderId="45" xfId="0" applyNumberFormat="1" applyFont="1" applyBorder="1" applyAlignment="1">
      <alignment horizontal="center" vertical="center"/>
    </xf>
    <xf numFmtId="164" fontId="10" fillId="0" borderId="84" xfId="0" applyNumberFormat="1" applyFont="1" applyBorder="1" applyAlignment="1">
      <alignment horizontal="center" vertical="center"/>
    </xf>
    <xf numFmtId="164" fontId="46" fillId="0" borderId="32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10" fillId="0" borderId="81" xfId="0" applyFont="1" applyBorder="1" applyAlignment="1">
      <alignment vertical="top"/>
    </xf>
    <xf numFmtId="0" fontId="10" fillId="50" borderId="55" xfId="0" applyFont="1" applyFill="1" applyBorder="1" applyAlignment="1">
      <alignment horizontal="center" vertical="center"/>
    </xf>
    <xf numFmtId="0" fontId="10" fillId="0" borderId="88" xfId="0" applyFont="1" applyBorder="1" applyAlignment="1">
      <alignment vertical="top"/>
    </xf>
    <xf numFmtId="164" fontId="10" fillId="0" borderId="77" xfId="0" applyNumberFormat="1" applyFont="1" applyBorder="1" applyAlignment="1">
      <alignment horizontal="center" vertical="center" wrapText="1"/>
    </xf>
    <xf numFmtId="0" fontId="10" fillId="32" borderId="55" xfId="0" applyFont="1" applyFill="1" applyBorder="1" applyAlignment="1">
      <alignment horizontal="center" vertical="center"/>
    </xf>
    <xf numFmtId="0" fontId="10" fillId="36" borderId="55" xfId="0" applyFont="1" applyFill="1" applyBorder="1" applyAlignment="1">
      <alignment horizontal="center" vertical="center"/>
    </xf>
    <xf numFmtId="0" fontId="10" fillId="0" borderId="77" xfId="0" applyFont="1" applyBorder="1" applyAlignment="1">
      <alignment vertical="center"/>
    </xf>
    <xf numFmtId="0" fontId="10" fillId="0" borderId="0" xfId="0" applyFont="1" applyAlignment="1">
      <alignment vertical="top"/>
    </xf>
    <xf numFmtId="164" fontId="46" fillId="0" borderId="18" xfId="0" applyNumberFormat="1" applyFont="1" applyBorder="1" applyAlignment="1">
      <alignment horizontal="center" vertical="top"/>
    </xf>
    <xf numFmtId="164" fontId="10" fillId="5" borderId="8" xfId="0" applyNumberFormat="1" applyFont="1" applyFill="1" applyBorder="1" applyAlignment="1">
      <alignment horizontal="center" vertical="center" wrapText="1"/>
    </xf>
    <xf numFmtId="164" fontId="10" fillId="5" borderId="55" xfId="0" applyNumberFormat="1" applyFont="1" applyFill="1" applyBorder="1" applyAlignment="1">
      <alignment horizontal="center" vertical="center" wrapText="1"/>
    </xf>
    <xf numFmtId="164" fontId="10" fillId="5" borderId="77" xfId="0" applyNumberFormat="1" applyFont="1" applyFill="1" applyBorder="1" applyAlignment="1">
      <alignment horizontal="center" vertical="center" wrapText="1"/>
    </xf>
    <xf numFmtId="164" fontId="10" fillId="5" borderId="43" xfId="0" applyNumberFormat="1" applyFont="1" applyFill="1" applyBorder="1" applyAlignment="1">
      <alignment horizontal="center" vertical="center"/>
    </xf>
    <xf numFmtId="164" fontId="10" fillId="5" borderId="59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5" borderId="77" xfId="0" applyNumberFormat="1" applyFont="1" applyFill="1" applyBorder="1" applyAlignment="1">
      <alignment horizontal="center" vertical="center"/>
    </xf>
    <xf numFmtId="164" fontId="10" fillId="5" borderId="59" xfId="0" applyNumberFormat="1" applyFont="1" applyFill="1" applyBorder="1" applyAlignment="1">
      <alignment horizontal="center" vertical="center" wrapText="1"/>
    </xf>
    <xf numFmtId="0" fontId="10" fillId="31" borderId="55" xfId="0" applyFont="1" applyFill="1" applyBorder="1" applyAlignment="1">
      <alignment horizontal="center" vertical="center"/>
    </xf>
    <xf numFmtId="0" fontId="10" fillId="51" borderId="8" xfId="0" applyFont="1" applyFill="1" applyBorder="1" applyAlignment="1">
      <alignment horizontal="center" vertical="center"/>
    </xf>
    <xf numFmtId="0" fontId="10" fillId="51" borderId="55" xfId="0" applyFont="1" applyFill="1" applyBorder="1" applyAlignment="1">
      <alignment horizontal="center" vertical="center"/>
    </xf>
    <xf numFmtId="164" fontId="10" fillId="5" borderId="62" xfId="0" applyNumberFormat="1" applyFont="1" applyFill="1" applyBorder="1" applyAlignment="1">
      <alignment horizontal="center" vertical="center"/>
    </xf>
    <xf numFmtId="164" fontId="10" fillId="5" borderId="63" xfId="0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vertical="center"/>
    </xf>
    <xf numFmtId="0" fontId="10" fillId="5" borderId="55" xfId="0" applyFont="1" applyFill="1" applyBorder="1" applyAlignment="1">
      <alignment vertical="center"/>
    </xf>
    <xf numFmtId="0" fontId="10" fillId="47" borderId="55" xfId="0" applyFont="1" applyFill="1" applyBorder="1" applyAlignment="1">
      <alignment horizontal="center" vertical="center"/>
    </xf>
    <xf numFmtId="0" fontId="10" fillId="30" borderId="8" xfId="0" applyFont="1" applyFill="1" applyBorder="1" applyAlignment="1">
      <alignment horizontal="center" vertical="center"/>
    </xf>
    <xf numFmtId="0" fontId="10" fillId="30" borderId="55" xfId="0" applyFont="1" applyFill="1" applyBorder="1" applyAlignment="1">
      <alignment horizontal="center" vertical="center"/>
    </xf>
    <xf numFmtId="0" fontId="10" fillId="30" borderId="59" xfId="0" applyFont="1" applyFill="1" applyBorder="1" applyAlignment="1">
      <alignment horizontal="center" vertical="center"/>
    </xf>
    <xf numFmtId="20" fontId="10" fillId="5" borderId="55" xfId="0" applyNumberFormat="1" applyFont="1" applyFill="1" applyBorder="1" applyAlignment="1">
      <alignment horizontal="center" vertical="center"/>
    </xf>
    <xf numFmtId="0" fontId="10" fillId="47" borderId="53" xfId="0" applyFont="1" applyFill="1" applyBorder="1" applyAlignment="1">
      <alignment horizontal="center" vertical="center"/>
    </xf>
    <xf numFmtId="0" fontId="10" fillId="36" borderId="43" xfId="0" applyFont="1" applyFill="1" applyBorder="1" applyAlignment="1">
      <alignment horizontal="center" vertical="center"/>
    </xf>
    <xf numFmtId="0" fontId="10" fillId="51" borderId="43" xfId="0" applyFont="1" applyFill="1" applyBorder="1" applyAlignment="1">
      <alignment horizontal="center" vertical="center"/>
    </xf>
    <xf numFmtId="0" fontId="10" fillId="49" borderId="55" xfId="0" applyFont="1" applyFill="1" applyBorder="1" applyAlignment="1">
      <alignment horizontal="center" vertical="center"/>
    </xf>
    <xf numFmtId="0" fontId="10" fillId="49" borderId="59" xfId="0" applyFont="1" applyFill="1" applyBorder="1" applyAlignment="1">
      <alignment horizontal="center" vertical="center"/>
    </xf>
    <xf numFmtId="0" fontId="39" fillId="49" borderId="45" xfId="1" applyFont="1" applyFill="1" applyBorder="1"/>
    <xf numFmtId="0" fontId="55" fillId="49" borderId="57" xfId="1" applyFont="1" applyFill="1" applyBorder="1" applyAlignment="1">
      <alignment horizontal="center"/>
    </xf>
    <xf numFmtId="0" fontId="55" fillId="49" borderId="57" xfId="1" applyFont="1" applyFill="1" applyBorder="1"/>
    <xf numFmtId="0" fontId="39" fillId="49" borderId="57" xfId="1" applyFont="1" applyFill="1" applyBorder="1"/>
    <xf numFmtId="0" fontId="39" fillId="36" borderId="45" xfId="1" applyFont="1" applyFill="1" applyBorder="1" applyAlignment="1">
      <alignment horizontal="center"/>
    </xf>
    <xf numFmtId="0" fontId="10" fillId="36" borderId="8" xfId="0" applyFont="1" applyFill="1" applyBorder="1" applyAlignment="1">
      <alignment horizontal="center" vertical="center"/>
    </xf>
    <xf numFmtId="0" fontId="1" fillId="30" borderId="55" xfId="0" applyFont="1" applyFill="1" applyBorder="1" applyAlignment="1">
      <alignment horizontal="left" vertical="center" indent="3"/>
    </xf>
    <xf numFmtId="0" fontId="10" fillId="30" borderId="77" xfId="0" applyFont="1" applyFill="1" applyBorder="1" applyAlignment="1">
      <alignment horizontal="center" vertical="center"/>
    </xf>
    <xf numFmtId="0" fontId="39" fillId="30" borderId="57" xfId="1" applyFont="1" applyFill="1" applyBorder="1" applyAlignment="1">
      <alignment horizontal="center"/>
    </xf>
    <xf numFmtId="0" fontId="39" fillId="5" borderId="57" xfId="1" applyFont="1" applyFill="1" applyBorder="1" applyAlignment="1">
      <alignment horizontal="center"/>
    </xf>
    <xf numFmtId="0" fontId="39" fillId="5" borderId="55" xfId="1" applyFont="1" applyFill="1" applyBorder="1" applyAlignment="1">
      <alignment horizontal="center"/>
    </xf>
    <xf numFmtId="0" fontId="39" fillId="49" borderId="57" xfId="1" applyFont="1" applyFill="1" applyBorder="1" applyAlignment="1">
      <alignment horizontal="center"/>
    </xf>
    <xf numFmtId="0" fontId="39" fillId="49" borderId="57" xfId="0" applyFont="1" applyFill="1" applyBorder="1" applyAlignment="1">
      <alignment horizontal="center"/>
    </xf>
    <xf numFmtId="0" fontId="39" fillId="49" borderId="45" xfId="0" applyFont="1" applyFill="1" applyBorder="1" applyAlignment="1">
      <alignment horizontal="center"/>
    </xf>
    <xf numFmtId="0" fontId="39" fillId="5" borderId="57" xfId="1" applyFont="1" applyFill="1" applyBorder="1" applyAlignment="1">
      <alignment horizontal="center" vertical="center"/>
    </xf>
    <xf numFmtId="0" fontId="10" fillId="52" borderId="55" xfId="0" applyFont="1" applyFill="1" applyBorder="1" applyAlignment="1">
      <alignment horizontal="center" vertical="center"/>
    </xf>
    <xf numFmtId="0" fontId="10" fillId="52" borderId="55" xfId="0" applyFont="1" applyFill="1" applyBorder="1" applyAlignment="1">
      <alignment vertical="center"/>
    </xf>
    <xf numFmtId="164" fontId="10" fillId="52" borderId="55" xfId="0" applyNumberFormat="1" applyFont="1" applyFill="1" applyBorder="1" applyAlignment="1">
      <alignment horizontal="center" vertical="center"/>
    </xf>
    <xf numFmtId="0" fontId="10" fillId="52" borderId="77" xfId="0" applyFont="1" applyFill="1" applyBorder="1" applyAlignment="1">
      <alignment vertical="center"/>
    </xf>
    <xf numFmtId="0" fontId="10" fillId="52" borderId="77" xfId="0" applyFont="1" applyFill="1" applyBorder="1" applyAlignment="1">
      <alignment horizontal="center" vertical="center"/>
    </xf>
    <xf numFmtId="164" fontId="10" fillId="52" borderId="77" xfId="0" applyNumberFormat="1" applyFont="1" applyFill="1" applyBorder="1" applyAlignment="1">
      <alignment horizontal="center" vertical="center"/>
    </xf>
    <xf numFmtId="164" fontId="10" fillId="30" borderId="77" xfId="0" applyNumberFormat="1" applyFont="1" applyFill="1" applyBorder="1" applyAlignment="1">
      <alignment horizontal="center" vertical="center"/>
    </xf>
    <xf numFmtId="0" fontId="39" fillId="5" borderId="57" xfId="1" applyFont="1" applyFill="1" applyBorder="1"/>
    <xf numFmtId="0" fontId="39" fillId="49" borderId="57" xfId="1" applyFont="1" applyFill="1" applyBorder="1" applyAlignment="1">
      <alignment horizontal="left"/>
    </xf>
    <xf numFmtId="0" fontId="10" fillId="32" borderId="43" xfId="0" applyFont="1" applyFill="1" applyBorder="1" applyAlignment="1">
      <alignment horizontal="center" vertical="center"/>
    </xf>
    <xf numFmtId="0" fontId="10" fillId="49" borderId="8" xfId="0" applyFont="1" applyFill="1" applyBorder="1" applyAlignment="1">
      <alignment horizontal="center" vertical="center"/>
    </xf>
    <xf numFmtId="0" fontId="10" fillId="49" borderId="48" xfId="0" applyFont="1" applyFill="1" applyBorder="1" applyAlignment="1">
      <alignment horizontal="center" vertical="center"/>
    </xf>
    <xf numFmtId="0" fontId="10" fillId="49" borderId="86" xfId="0" applyFont="1" applyFill="1" applyBorder="1" applyAlignment="1">
      <alignment horizontal="center" vertical="center"/>
    </xf>
    <xf numFmtId="0" fontId="10" fillId="49" borderId="87" xfId="0" applyFont="1" applyFill="1" applyBorder="1" applyAlignment="1">
      <alignment horizontal="center" vertical="center"/>
    </xf>
    <xf numFmtId="0" fontId="10" fillId="49" borderId="49" xfId="0" applyFont="1" applyFill="1" applyBorder="1" applyAlignment="1">
      <alignment horizontal="center" vertical="center"/>
    </xf>
    <xf numFmtId="0" fontId="10" fillId="49" borderId="50" xfId="0" applyFont="1" applyFill="1" applyBorder="1" applyAlignment="1">
      <alignment horizontal="center" vertical="center"/>
    </xf>
    <xf numFmtId="0" fontId="10" fillId="31" borderId="47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textRotation="90" wrapText="1"/>
    </xf>
    <xf numFmtId="49" fontId="9" fillId="0" borderId="55" xfId="0" applyNumberFormat="1" applyFont="1" applyBorder="1" applyAlignment="1">
      <alignment horizontal="center" vertical="center" textRotation="90" wrapText="1"/>
    </xf>
    <xf numFmtId="49" fontId="9" fillId="0" borderId="77" xfId="0" applyNumberFormat="1" applyFont="1" applyBorder="1" applyAlignment="1">
      <alignment horizontal="center" vertical="center" textRotation="90" wrapText="1"/>
    </xf>
    <xf numFmtId="49" fontId="9" fillId="0" borderId="43" xfId="0" applyNumberFormat="1" applyFont="1" applyBorder="1" applyAlignment="1">
      <alignment horizontal="center" vertical="center" textRotation="90" wrapText="1"/>
    </xf>
    <xf numFmtId="49" fontId="9" fillId="0" borderId="79" xfId="0" applyNumberFormat="1" applyFont="1" applyBorder="1" applyAlignment="1">
      <alignment horizontal="center" vertical="center" textRotation="90" wrapText="1"/>
    </xf>
    <xf numFmtId="49" fontId="7" fillId="0" borderId="0" xfId="0" applyNumberFormat="1" applyFont="1" applyAlignment="1">
      <alignment horizontal="center" vertical="center" wrapText="1"/>
    </xf>
    <xf numFmtId="49" fontId="9" fillId="0" borderId="70" xfId="0" applyNumberFormat="1" applyFont="1" applyBorder="1" applyAlignment="1">
      <alignment horizontal="center" vertical="center" wrapText="1"/>
    </xf>
    <xf numFmtId="49" fontId="9" fillId="0" borderId="71" xfId="0" applyNumberFormat="1" applyFont="1" applyBorder="1" applyAlignment="1">
      <alignment horizontal="center" vertical="center" wrapText="1"/>
    </xf>
    <xf numFmtId="49" fontId="9" fillId="0" borderId="74" xfId="0" applyNumberFormat="1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horizontal="center" vertical="center" wrapText="1"/>
    </xf>
    <xf numFmtId="49" fontId="9" fillId="0" borderId="52" xfId="0" applyNumberFormat="1" applyFont="1" applyBorder="1" applyAlignment="1">
      <alignment horizontal="center" vertical="center" wrapText="1"/>
    </xf>
    <xf numFmtId="49" fontId="9" fillId="0" borderId="72" xfId="0" applyNumberFormat="1" applyFont="1" applyBorder="1" applyAlignment="1">
      <alignment horizontal="center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1" fontId="34" fillId="0" borderId="57" xfId="65" applyNumberFormat="1" applyFont="1" applyBorder="1" applyAlignment="1">
      <alignment horizontal="center"/>
    </xf>
    <xf numFmtId="1" fontId="34" fillId="0" borderId="62" xfId="65" applyNumberFormat="1" applyFont="1" applyBorder="1" applyAlignment="1">
      <alignment horizontal="center"/>
    </xf>
    <xf numFmtId="0" fontId="35" fillId="0" borderId="33" xfId="65" applyFont="1" applyBorder="1" applyAlignment="1">
      <alignment horizontal="center"/>
    </xf>
    <xf numFmtId="0" fontId="35" fillId="0" borderId="0" xfId="65" applyFont="1" applyAlignment="1">
      <alignment horizontal="center"/>
    </xf>
    <xf numFmtId="0" fontId="38" fillId="39" borderId="14" xfId="68" applyFont="1" applyFill="1" applyBorder="1" applyAlignment="1">
      <alignment horizontal="center" vertical="center"/>
    </xf>
    <xf numFmtId="0" fontId="38" fillId="39" borderId="15" xfId="68" applyFont="1" applyFill="1" applyBorder="1" applyAlignment="1">
      <alignment horizontal="center" vertical="center"/>
    </xf>
    <xf numFmtId="0" fontId="38" fillId="39" borderId="35" xfId="68" applyFont="1" applyFill="1" applyBorder="1" applyAlignment="1">
      <alignment horizontal="center" vertical="center"/>
    </xf>
    <xf numFmtId="0" fontId="38" fillId="29" borderId="14" xfId="68" applyFont="1" applyFill="1" applyBorder="1" applyAlignment="1">
      <alignment horizontal="center" vertical="center"/>
    </xf>
    <xf numFmtId="0" fontId="38" fillId="29" borderId="15" xfId="68" applyFont="1" applyFill="1" applyBorder="1" applyAlignment="1">
      <alignment horizontal="center" vertical="center"/>
    </xf>
    <xf numFmtId="0" fontId="38" fillId="29" borderId="35" xfId="68" applyFont="1" applyFill="1" applyBorder="1" applyAlignment="1">
      <alignment horizontal="center" vertical="center"/>
    </xf>
    <xf numFmtId="0" fontId="38" fillId="35" borderId="14" xfId="68" applyFont="1" applyFill="1" applyBorder="1" applyAlignment="1">
      <alignment horizontal="center" vertical="center"/>
    </xf>
    <xf numFmtId="0" fontId="38" fillId="35" borderId="15" xfId="68" applyFont="1" applyFill="1" applyBorder="1" applyAlignment="1">
      <alignment horizontal="center" vertical="center"/>
    </xf>
    <xf numFmtId="0" fontId="38" fillId="35" borderId="35" xfId="68" applyFont="1" applyFill="1" applyBorder="1" applyAlignment="1">
      <alignment horizontal="center" vertical="center"/>
    </xf>
    <xf numFmtId="0" fontId="39" fillId="34" borderId="18" xfId="1" applyFont="1" applyFill="1" applyBorder="1" applyAlignment="1">
      <alignment horizontal="center"/>
    </xf>
    <xf numFmtId="0" fontId="39" fillId="34" borderId="19" xfId="1" applyFont="1" applyFill="1" applyBorder="1" applyAlignment="1">
      <alignment horizontal="center"/>
    </xf>
    <xf numFmtId="0" fontId="6" fillId="33" borderId="18" xfId="1" applyFont="1" applyFill="1" applyBorder="1" applyAlignment="1">
      <alignment horizontal="center"/>
    </xf>
    <xf numFmtId="0" fontId="6" fillId="33" borderId="19" xfId="1" applyFont="1" applyFill="1" applyBorder="1" applyAlignment="1">
      <alignment horizontal="center"/>
    </xf>
    <xf numFmtId="0" fontId="6" fillId="33" borderId="20" xfId="1" applyFont="1" applyFill="1" applyBorder="1" applyAlignment="1">
      <alignment horizontal="center"/>
    </xf>
    <xf numFmtId="0" fontId="6" fillId="34" borderId="18" xfId="1" applyFont="1" applyFill="1" applyBorder="1" applyAlignment="1">
      <alignment horizontal="center"/>
    </xf>
    <xf numFmtId="0" fontId="6" fillId="34" borderId="19" xfId="1" applyFont="1" applyFill="1" applyBorder="1" applyAlignment="1">
      <alignment horizontal="center"/>
    </xf>
    <xf numFmtId="0" fontId="6" fillId="34" borderId="20" xfId="1" applyFont="1" applyFill="1" applyBorder="1" applyAlignment="1">
      <alignment horizontal="center"/>
    </xf>
    <xf numFmtId="0" fontId="6" fillId="29" borderId="18" xfId="1" applyFont="1" applyFill="1" applyBorder="1" applyAlignment="1">
      <alignment horizontal="center"/>
    </xf>
    <xf numFmtId="0" fontId="6" fillId="29" borderId="19" xfId="1" applyFont="1" applyFill="1" applyBorder="1" applyAlignment="1">
      <alignment horizontal="center"/>
    </xf>
    <xf numFmtId="0" fontId="6" fillId="29" borderId="20" xfId="1" applyFont="1" applyFill="1" applyBorder="1" applyAlignment="1">
      <alignment horizontal="center"/>
    </xf>
    <xf numFmtId="0" fontId="10" fillId="0" borderId="36" xfId="0" applyFont="1" applyBorder="1" applyAlignment="1">
      <alignment horizontal="center" vertical="top"/>
    </xf>
    <xf numFmtId="0" fontId="10" fillId="0" borderId="37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top"/>
    </xf>
    <xf numFmtId="164" fontId="10" fillId="0" borderId="40" xfId="0" applyNumberFormat="1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/>
    </xf>
    <xf numFmtId="164" fontId="10" fillId="0" borderId="17" xfId="0" applyNumberFormat="1" applyFont="1" applyBorder="1" applyAlignment="1">
      <alignment horizontal="center" vertical="top"/>
    </xf>
    <xf numFmtId="164" fontId="10" fillId="0" borderId="39" xfId="0" applyNumberFormat="1" applyFont="1" applyBorder="1" applyAlignment="1">
      <alignment horizontal="center" vertical="top"/>
    </xf>
    <xf numFmtId="164" fontId="10" fillId="0" borderId="41" xfId="0" applyNumberFormat="1" applyFont="1" applyBorder="1" applyAlignment="1">
      <alignment horizontal="center" vertical="top"/>
    </xf>
    <xf numFmtId="164" fontId="10" fillId="0" borderId="16" xfId="0" applyNumberFormat="1" applyFont="1" applyBorder="1" applyAlignment="1">
      <alignment horizontal="center" vertical="top"/>
    </xf>
    <xf numFmtId="0" fontId="5" fillId="38" borderId="4" xfId="0" applyFont="1" applyFill="1" applyBorder="1" applyAlignment="1">
      <alignment horizontal="center" vertical="center"/>
    </xf>
    <xf numFmtId="0" fontId="5" fillId="38" borderId="5" xfId="0" applyFont="1" applyFill="1" applyBorder="1" applyAlignment="1">
      <alignment horizontal="center" vertical="center"/>
    </xf>
    <xf numFmtId="0" fontId="5" fillId="38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5" fillId="38" borderId="18" xfId="0" applyFont="1" applyFill="1" applyBorder="1" applyAlignment="1">
      <alignment horizontal="center" vertical="center"/>
    </xf>
    <xf numFmtId="0" fontId="5" fillId="38" borderId="19" xfId="0" applyFont="1" applyFill="1" applyBorder="1" applyAlignment="1">
      <alignment horizontal="center" vertical="center"/>
    </xf>
    <xf numFmtId="0" fontId="5" fillId="38" borderId="2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top"/>
    </xf>
    <xf numFmtId="164" fontId="10" fillId="0" borderId="35" xfId="0" applyNumberFormat="1" applyFont="1" applyBorder="1" applyAlignment="1">
      <alignment horizontal="center" vertical="top"/>
    </xf>
    <xf numFmtId="164" fontId="10" fillId="0" borderId="40" xfId="0" applyNumberFormat="1" applyFont="1" applyBorder="1" applyAlignment="1">
      <alignment horizontal="center" vertical="top" wrapText="1"/>
    </xf>
    <xf numFmtId="164" fontId="10" fillId="0" borderId="33" xfId="0" applyNumberFormat="1" applyFont="1" applyBorder="1" applyAlignment="1">
      <alignment horizontal="center" vertical="top" wrapText="1"/>
    </xf>
    <xf numFmtId="164" fontId="10" fillId="0" borderId="41" xfId="0" applyNumberFormat="1" applyFont="1" applyBorder="1" applyAlignment="1">
      <alignment horizontal="center" vertical="top" wrapText="1"/>
    </xf>
    <xf numFmtId="164" fontId="46" fillId="0" borderId="4" xfId="0" applyNumberFormat="1" applyFont="1" applyBorder="1" applyAlignment="1">
      <alignment horizontal="center" vertical="top"/>
    </xf>
    <xf numFmtId="164" fontId="46" fillId="0" borderId="34" xfId="0" applyNumberFormat="1" applyFont="1" applyBorder="1" applyAlignment="1">
      <alignment horizontal="center" vertical="top"/>
    </xf>
    <xf numFmtId="164" fontId="10" fillId="0" borderId="16" xfId="0" applyNumberFormat="1" applyFont="1" applyBorder="1" applyAlignment="1">
      <alignment horizontal="center" vertical="top" wrapText="1"/>
    </xf>
    <xf numFmtId="164" fontId="10" fillId="0" borderId="17" xfId="0" applyNumberFormat="1" applyFont="1" applyBorder="1" applyAlignment="1">
      <alignment horizontal="center" vertical="top" wrapText="1"/>
    </xf>
    <xf numFmtId="0" fontId="5" fillId="29" borderId="4" xfId="0" applyFont="1" applyFill="1" applyBorder="1" applyAlignment="1">
      <alignment horizontal="center" vertical="center"/>
    </xf>
    <xf numFmtId="0" fontId="5" fillId="29" borderId="5" xfId="0" applyFont="1" applyFill="1" applyBorder="1" applyAlignment="1">
      <alignment horizontal="center" vertical="center"/>
    </xf>
    <xf numFmtId="17" fontId="5" fillId="29" borderId="4" xfId="0" applyNumberFormat="1" applyFont="1" applyFill="1" applyBorder="1" applyAlignment="1">
      <alignment horizontal="center" vertical="center"/>
    </xf>
    <xf numFmtId="0" fontId="5" fillId="29" borderId="6" xfId="0" applyFont="1" applyFill="1" applyBorder="1" applyAlignment="1">
      <alignment horizontal="center" vertical="center"/>
    </xf>
    <xf numFmtId="164" fontId="10" fillId="0" borderId="36" xfId="0" applyNumberFormat="1" applyFont="1" applyBorder="1" applyAlignment="1">
      <alignment horizontal="center" vertical="top"/>
    </xf>
    <xf numFmtId="0" fontId="10" fillId="53" borderId="8" xfId="0" applyFont="1" applyFill="1" applyBorder="1" applyAlignment="1">
      <alignment horizontal="center" vertical="center"/>
    </xf>
    <xf numFmtId="0" fontId="10" fillId="32" borderId="8" xfId="0" applyFont="1" applyFill="1" applyBorder="1" applyAlignment="1">
      <alignment horizontal="center" vertical="center"/>
    </xf>
    <xf numFmtId="0" fontId="59" fillId="53" borderId="0" xfId="0" applyFont="1" applyFill="1" applyAlignment="1">
      <alignment horizontal="center"/>
    </xf>
    <xf numFmtId="0" fontId="10" fillId="0" borderId="55" xfId="0" applyFont="1" applyBorder="1" applyAlignment="1">
      <alignment horizontal="right" vertical="center"/>
    </xf>
  </cellXfs>
  <cellStyles count="6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" xfId="0" builtinId="0"/>
    <cellStyle name="Normal 10" xfId="1" xr:uid="{00000000-0005-0000-0000-000025000000}"/>
    <cellStyle name="Normal 11" xfId="66" xr:uid="{00000000-0005-0000-0000-000026000000}"/>
    <cellStyle name="Normal 12" xfId="67" xr:uid="{00000000-0005-0000-0000-000027000000}"/>
    <cellStyle name="Normal 12 2" xfId="68" xr:uid="{00000000-0005-0000-0000-000028000000}"/>
    <cellStyle name="Normal 2" xfId="3" xr:uid="{00000000-0005-0000-0000-000029000000}"/>
    <cellStyle name="Normal 2 2" xfId="40" xr:uid="{00000000-0005-0000-0000-00002A000000}"/>
    <cellStyle name="Normal 2 3" xfId="65" xr:uid="{00000000-0005-0000-0000-00002B000000}"/>
    <cellStyle name="Normal 3" xfId="41" xr:uid="{00000000-0005-0000-0000-00002C000000}"/>
    <cellStyle name="Normal 3 2" xfId="42" xr:uid="{00000000-0005-0000-0000-00002D000000}"/>
    <cellStyle name="Normal 3 3" xfId="43" xr:uid="{00000000-0005-0000-0000-00002E000000}"/>
    <cellStyle name="Normal 3_Anders,_planleggingsbok0910(1)" xfId="44" xr:uid="{00000000-0005-0000-0000-00002F000000}"/>
    <cellStyle name="Normal 4" xfId="45" xr:uid="{00000000-0005-0000-0000-000030000000}"/>
    <cellStyle name="Normal 5" xfId="46" xr:uid="{00000000-0005-0000-0000-000031000000}"/>
    <cellStyle name="Normal 5 2" xfId="47" xr:uid="{00000000-0005-0000-0000-000032000000}"/>
    <cellStyle name="Normal 5 2 2" xfId="48" xr:uid="{00000000-0005-0000-0000-000033000000}"/>
    <cellStyle name="Normal 5 2 2 2" xfId="49" xr:uid="{00000000-0005-0000-0000-000034000000}"/>
    <cellStyle name="Normal 5 5" xfId="50" xr:uid="{00000000-0005-0000-0000-000035000000}"/>
    <cellStyle name="Normal 5 5 2" xfId="51" xr:uid="{00000000-0005-0000-0000-000036000000}"/>
    <cellStyle name="Normal 5 5 2 2" xfId="52" xr:uid="{00000000-0005-0000-0000-000037000000}"/>
    <cellStyle name="Normal 5 5 2 4" xfId="53" xr:uid="{00000000-0005-0000-0000-000038000000}"/>
    <cellStyle name="Normal 6" xfId="54" xr:uid="{00000000-0005-0000-0000-000039000000}"/>
    <cellStyle name="Normal 6 2" xfId="55" xr:uid="{00000000-0005-0000-0000-00003A000000}"/>
    <cellStyle name="Normal 6 3" xfId="56" xr:uid="{00000000-0005-0000-0000-00003B000000}"/>
    <cellStyle name="Normal 7" xfId="57" xr:uid="{00000000-0005-0000-0000-00003C000000}"/>
    <cellStyle name="Normal 8" xfId="58" xr:uid="{00000000-0005-0000-0000-00003D000000}"/>
    <cellStyle name="Normal 9" xfId="2" xr:uid="{00000000-0005-0000-0000-00003E000000}"/>
    <cellStyle name="Note" xfId="59" xr:uid="{00000000-0005-0000-0000-00003F000000}"/>
    <cellStyle name="Output" xfId="60" xr:uid="{00000000-0005-0000-0000-000040000000}"/>
    <cellStyle name="Prosent 2" xfId="61" xr:uid="{00000000-0005-0000-0000-000041000000}"/>
    <cellStyle name="Title" xfId="62" xr:uid="{00000000-0005-0000-0000-000042000000}"/>
    <cellStyle name="Total" xfId="63" xr:uid="{00000000-0005-0000-0000-000043000000}"/>
    <cellStyle name="Warning Text" xfId="64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Årsoversikt 2023</a:t>
            </a:r>
            <a:r>
              <a:rPr lang="en-US" baseline="0"/>
              <a:t> 2024</a:t>
            </a:r>
          </a:p>
          <a:p>
            <a:pPr>
              <a:defRPr/>
            </a:pPr>
            <a:endParaRPr lang="en-US" baseline="0"/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Summering!$B$22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Summering!$A$23:$A$34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Summering!$B$23:$B$34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C21-4F78-80F2-87435880FBB5}"/>
            </c:ext>
          </c:extLst>
        </c:ser>
        <c:ser>
          <c:idx val="1"/>
          <c:order val="1"/>
          <c:tx>
            <c:v>Gjennomført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Summering!$A$23:$A$34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Summering!$C$23:$C$34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C21-4F78-80F2-87435880F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04587872"/>
        <c:axId val="-804586096"/>
      </c:barChart>
      <c:catAx>
        <c:axId val="-8045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-804586096"/>
        <c:crosses val="autoZero"/>
        <c:auto val="1"/>
        <c:lblAlgn val="ctr"/>
        <c:lblOffset val="100"/>
        <c:noMultiLvlLbl val="0"/>
      </c:catAx>
      <c:valAx>
        <c:axId val="-80458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-8045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107154</xdr:colOff>
      <xdr:row>20</xdr:row>
      <xdr:rowOff>110728</xdr:rowOff>
    </xdr:from>
    <xdr:to>
      <xdr:col>12</xdr:col>
      <xdr:colOff>250029</xdr:colOff>
      <xdr:row>35</xdr:row>
      <xdr:rowOff>163116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34315C-569C-4D80-B3C0-08A6988AD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kiforbund-my.sharepoint.com/Users/Rogn/OneDrive%20-%20Norges%20Skiforbund/Juniorlaget/2016-2017/Ut&#248;vere/Herman/Treningsplan%202017-2018%5eJ%20Return%20of%20the%20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krikva00\Documents\privat\&#229;rsplan%25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Årsplan"/>
      <sheetName val="Ønsket formutvikling"/>
      <sheetName val="Mai"/>
      <sheetName val="Juni"/>
      <sheetName val="Juli"/>
      <sheetName val="August"/>
      <sheetName val="September"/>
      <sheetName val="Oktober"/>
      <sheetName val="November"/>
      <sheetName val="Desember"/>
      <sheetName val="Januar"/>
      <sheetName val="Februar"/>
      <sheetName val="Mars"/>
      <sheetName val="April"/>
    </sheetNames>
    <sheetDataSet>
      <sheetData sheetId="0"/>
      <sheetData sheetId="1"/>
      <sheetData sheetId="2">
        <row r="1">
          <cell r="T1" t="str">
            <v>Lett</v>
          </cell>
        </row>
        <row r="2">
          <cell r="T2" t="str">
            <v>Middels</v>
          </cell>
        </row>
        <row r="3">
          <cell r="T3" t="str">
            <v>Hard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C-program"/>
      <sheetName val="Summering"/>
      <sheetName val="Planlegging"/>
      <sheetName val="kalender 2020 2021"/>
      <sheetName val="Trening, mai - jul"/>
      <sheetName val="Trening, aug - okt"/>
      <sheetName val="Trening, nov - jan"/>
      <sheetName val="Trening, feb - a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zoomScale="70" zoomScaleNormal="70" zoomScalePageLayoutView="70" workbookViewId="0">
      <selection activeCell="E11" sqref="E11"/>
    </sheetView>
  </sheetViews>
  <sheetFormatPr baseColWidth="10" defaultColWidth="9.453125" defaultRowHeight="18" x14ac:dyDescent="0.35"/>
  <cols>
    <col min="1" max="2" width="5.36328125" style="1" customWidth="1"/>
    <col min="3" max="4" width="14.36328125" style="11" customWidth="1"/>
    <col min="5" max="5" width="25.453125" style="1" customWidth="1"/>
    <col min="6" max="6" width="12.36328125" style="11" customWidth="1"/>
    <col min="7" max="7" width="24.453125" style="11" customWidth="1"/>
    <col min="8" max="8" width="20.453125" style="11" customWidth="1"/>
    <col min="9" max="9" width="14.36328125" style="12" customWidth="1"/>
    <col min="10" max="10" width="24.453125" style="11" customWidth="1"/>
    <col min="11" max="11" width="20.453125" style="11" customWidth="1"/>
    <col min="12" max="12" width="14.36328125" style="12" customWidth="1"/>
    <col min="13" max="13" width="0" style="11" hidden="1" customWidth="1"/>
    <col min="14" max="16384" width="9.453125" style="1"/>
  </cols>
  <sheetData>
    <row r="1" spans="1:13" ht="50.15" customHeight="1" x14ac:dyDescent="0.35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3" ht="30" customHeight="1" x14ac:dyDescent="0.35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</row>
    <row r="3" spans="1:13" ht="30" customHeight="1" thickBot="1" x14ac:dyDescent="0.4">
      <c r="A3" s="422" t="s">
        <v>1</v>
      </c>
      <c r="B3" s="423"/>
      <c r="C3" s="423" t="s">
        <v>2</v>
      </c>
      <c r="D3" s="423" t="s">
        <v>3</v>
      </c>
      <c r="E3" s="423" t="s">
        <v>4</v>
      </c>
      <c r="F3" s="423" t="s">
        <v>5</v>
      </c>
      <c r="G3" s="426" t="s">
        <v>6</v>
      </c>
      <c r="H3" s="426"/>
      <c r="I3" s="426"/>
      <c r="J3" s="426" t="s">
        <v>7</v>
      </c>
      <c r="K3" s="426"/>
      <c r="L3" s="427"/>
      <c r="M3" s="428" t="s">
        <v>8</v>
      </c>
    </row>
    <row r="4" spans="1:13" ht="50.15" customHeight="1" thickBot="1" x14ac:dyDescent="0.4">
      <c r="A4" s="424"/>
      <c r="B4" s="425"/>
      <c r="C4" s="425"/>
      <c r="D4" s="425"/>
      <c r="E4" s="425"/>
      <c r="F4" s="425"/>
      <c r="G4" s="256" t="s">
        <v>9</v>
      </c>
      <c r="H4" s="256" t="s">
        <v>10</v>
      </c>
      <c r="I4" s="256" t="s">
        <v>11</v>
      </c>
      <c r="J4" s="256" t="s">
        <v>9</v>
      </c>
      <c r="K4" s="256" t="s">
        <v>10</v>
      </c>
      <c r="L4" s="257" t="s">
        <v>11</v>
      </c>
      <c r="M4" s="428"/>
    </row>
    <row r="5" spans="1:13" ht="30" customHeight="1" x14ac:dyDescent="0.35">
      <c r="A5" s="416" t="s">
        <v>12</v>
      </c>
      <c r="B5" s="416"/>
      <c r="C5" s="2" t="s">
        <v>13</v>
      </c>
      <c r="D5" s="2" t="s">
        <v>14</v>
      </c>
      <c r="E5" s="3" t="s">
        <v>15</v>
      </c>
      <c r="F5" s="2" t="s">
        <v>16</v>
      </c>
      <c r="G5" s="2" t="s">
        <v>17</v>
      </c>
      <c r="H5" s="2"/>
      <c r="I5" s="2"/>
      <c r="J5" s="2" t="s">
        <v>17</v>
      </c>
      <c r="K5" s="2"/>
      <c r="L5" s="2"/>
      <c r="M5" s="4"/>
    </row>
    <row r="6" spans="1:13" ht="30" customHeight="1" x14ac:dyDescent="0.35">
      <c r="A6" s="417"/>
      <c r="B6" s="417"/>
      <c r="C6" s="258" t="s">
        <v>18</v>
      </c>
      <c r="D6" s="258" t="s">
        <v>19</v>
      </c>
      <c r="E6" s="259" t="s">
        <v>15</v>
      </c>
      <c r="F6" s="258" t="s">
        <v>16</v>
      </c>
      <c r="G6" s="258" t="s">
        <v>20</v>
      </c>
      <c r="H6" s="258"/>
      <c r="I6" s="258"/>
      <c r="J6" s="258" t="s">
        <v>21</v>
      </c>
      <c r="K6" s="258"/>
      <c r="L6" s="258"/>
      <c r="M6" s="5"/>
    </row>
    <row r="7" spans="1:13" ht="30" customHeight="1" x14ac:dyDescent="0.35">
      <c r="A7" s="417"/>
      <c r="B7" s="417"/>
      <c r="C7" s="260" t="s">
        <v>22</v>
      </c>
      <c r="D7" s="260" t="s">
        <v>23</v>
      </c>
      <c r="E7" s="261" t="s">
        <v>15</v>
      </c>
      <c r="F7" s="260" t="s">
        <v>16</v>
      </c>
      <c r="G7" s="260" t="s">
        <v>24</v>
      </c>
      <c r="H7" s="260"/>
      <c r="I7" s="260"/>
      <c r="J7" s="260" t="s">
        <v>25</v>
      </c>
      <c r="K7" s="260"/>
      <c r="L7" s="260"/>
      <c r="M7" s="4"/>
    </row>
    <row r="8" spans="1:13" ht="30" customHeight="1" x14ac:dyDescent="0.35">
      <c r="A8" s="417"/>
      <c r="B8" s="417"/>
      <c r="C8" s="258" t="s">
        <v>26</v>
      </c>
      <c r="D8" s="258" t="s">
        <v>19</v>
      </c>
      <c r="E8" s="259" t="s">
        <v>27</v>
      </c>
      <c r="F8" s="258" t="s">
        <v>28</v>
      </c>
      <c r="G8" s="258" t="s">
        <v>29</v>
      </c>
      <c r="H8" s="258"/>
      <c r="I8" s="258"/>
      <c r="J8" s="258" t="s">
        <v>29</v>
      </c>
      <c r="K8" s="258"/>
      <c r="L8" s="258"/>
      <c r="M8" s="5"/>
    </row>
    <row r="9" spans="1:13" ht="30" customHeight="1" x14ac:dyDescent="0.35">
      <c r="A9" s="417"/>
      <c r="B9" s="417"/>
      <c r="C9" s="260" t="s">
        <v>30</v>
      </c>
      <c r="D9" s="260" t="s">
        <v>23</v>
      </c>
      <c r="E9" s="261" t="s">
        <v>27</v>
      </c>
      <c r="F9" s="260" t="s">
        <v>28</v>
      </c>
      <c r="G9" s="260" t="s">
        <v>31</v>
      </c>
      <c r="H9" s="260"/>
      <c r="I9" s="260"/>
      <c r="J9" s="260" t="s">
        <v>31</v>
      </c>
      <c r="K9" s="260"/>
      <c r="L9" s="260"/>
      <c r="M9" s="4"/>
    </row>
    <row r="10" spans="1:13" ht="30" customHeight="1" x14ac:dyDescent="0.35">
      <c r="A10" s="417"/>
      <c r="B10" s="417"/>
      <c r="C10" s="258" t="s">
        <v>32</v>
      </c>
      <c r="D10" s="258" t="s">
        <v>19</v>
      </c>
      <c r="E10" s="262" t="s">
        <v>33</v>
      </c>
      <c r="F10" s="258" t="s">
        <v>34</v>
      </c>
      <c r="G10" s="258" t="s">
        <v>35</v>
      </c>
      <c r="H10" s="258"/>
      <c r="I10" s="258"/>
      <c r="J10" s="258" t="s">
        <v>35</v>
      </c>
      <c r="K10" s="258"/>
      <c r="L10" s="258"/>
      <c r="M10" s="5"/>
    </row>
    <row r="11" spans="1:13" ht="30" customHeight="1" x14ac:dyDescent="0.35">
      <c r="A11" s="417"/>
      <c r="B11" s="417"/>
      <c r="C11" s="260" t="s">
        <v>36</v>
      </c>
      <c r="D11" s="260" t="s">
        <v>23</v>
      </c>
      <c r="E11" s="263" t="s">
        <v>33</v>
      </c>
      <c r="F11" s="260" t="s">
        <v>34</v>
      </c>
      <c r="G11" s="260" t="s">
        <v>37</v>
      </c>
      <c r="H11" s="260"/>
      <c r="I11" s="260"/>
      <c r="J11" s="260" t="s">
        <v>38</v>
      </c>
      <c r="K11" s="260"/>
      <c r="L11" s="260"/>
      <c r="M11" s="4"/>
    </row>
    <row r="12" spans="1:13" ht="30" customHeight="1" x14ac:dyDescent="0.35">
      <c r="A12" s="417"/>
      <c r="B12" s="417"/>
      <c r="C12" s="258" t="s">
        <v>39</v>
      </c>
      <c r="D12" s="258" t="s">
        <v>19</v>
      </c>
      <c r="E12" s="262" t="s">
        <v>40</v>
      </c>
      <c r="F12" s="258" t="s">
        <v>41</v>
      </c>
      <c r="G12" s="258" t="s">
        <v>17</v>
      </c>
      <c r="H12" s="258"/>
      <c r="I12" s="258"/>
      <c r="J12" s="258" t="s">
        <v>17</v>
      </c>
      <c r="K12" s="258"/>
      <c r="L12" s="258"/>
      <c r="M12" s="5"/>
    </row>
    <row r="13" spans="1:13" ht="30" customHeight="1" thickBot="1" x14ac:dyDescent="0.4">
      <c r="A13" s="418"/>
      <c r="B13" s="418"/>
      <c r="C13" s="264" t="s">
        <v>42</v>
      </c>
      <c r="D13" s="264" t="s">
        <v>23</v>
      </c>
      <c r="E13" s="265" t="s">
        <v>40</v>
      </c>
      <c r="F13" s="264" t="s">
        <v>41</v>
      </c>
      <c r="G13" s="264" t="s">
        <v>43</v>
      </c>
      <c r="H13" s="264"/>
      <c r="I13" s="264"/>
      <c r="J13" s="264" t="s">
        <v>43</v>
      </c>
      <c r="K13" s="264"/>
      <c r="L13" s="264"/>
      <c r="M13" s="4"/>
    </row>
    <row r="14" spans="1:13" ht="30" customHeight="1" x14ac:dyDescent="0.35">
      <c r="A14" s="416" t="s">
        <v>44</v>
      </c>
      <c r="B14" s="416" t="s">
        <v>45</v>
      </c>
      <c r="C14" s="6" t="s">
        <v>46</v>
      </c>
      <c r="D14" s="6" t="s">
        <v>19</v>
      </c>
      <c r="E14" s="7" t="s">
        <v>47</v>
      </c>
      <c r="F14" s="6" t="s">
        <v>34</v>
      </c>
      <c r="G14" s="6" t="s">
        <v>17</v>
      </c>
      <c r="H14" s="6"/>
      <c r="I14" s="6"/>
      <c r="J14" s="6" t="s">
        <v>17</v>
      </c>
      <c r="K14" s="6"/>
      <c r="L14" s="6"/>
      <c r="M14" s="266"/>
    </row>
    <row r="15" spans="1:13" ht="30" customHeight="1" x14ac:dyDescent="0.35">
      <c r="A15" s="417"/>
      <c r="B15" s="417"/>
      <c r="C15" s="260" t="s">
        <v>48</v>
      </c>
      <c r="D15" s="260" t="s">
        <v>23</v>
      </c>
      <c r="E15" s="261" t="s">
        <v>47</v>
      </c>
      <c r="F15" s="260" t="s">
        <v>34</v>
      </c>
      <c r="G15" s="260" t="s">
        <v>49</v>
      </c>
      <c r="H15" s="260"/>
      <c r="I15" s="260"/>
      <c r="J15" s="260" t="s">
        <v>50</v>
      </c>
      <c r="K15" s="260"/>
      <c r="L15" s="260"/>
      <c r="M15" s="4"/>
    </row>
    <row r="16" spans="1:13" ht="30" customHeight="1" x14ac:dyDescent="0.35">
      <c r="A16" s="417"/>
      <c r="B16" s="417"/>
      <c r="C16" s="258" t="s">
        <v>51</v>
      </c>
      <c r="D16" s="258" t="s">
        <v>52</v>
      </c>
      <c r="E16" s="259" t="s">
        <v>53</v>
      </c>
      <c r="F16" s="258" t="s">
        <v>54</v>
      </c>
      <c r="G16" s="258" t="s">
        <v>35</v>
      </c>
      <c r="H16" s="258"/>
      <c r="I16" s="258"/>
      <c r="J16" s="258" t="s">
        <v>35</v>
      </c>
      <c r="K16" s="258"/>
      <c r="L16" s="258"/>
      <c r="M16" s="5"/>
    </row>
    <row r="17" spans="1:13" ht="30" customHeight="1" x14ac:dyDescent="0.35">
      <c r="A17" s="417"/>
      <c r="B17" s="417"/>
      <c r="C17" s="260" t="s">
        <v>55</v>
      </c>
      <c r="D17" s="260" t="s">
        <v>56</v>
      </c>
      <c r="E17" s="261" t="s">
        <v>57</v>
      </c>
      <c r="F17" s="260" t="s">
        <v>58</v>
      </c>
      <c r="G17" s="260" t="s">
        <v>37</v>
      </c>
      <c r="H17" s="260"/>
      <c r="I17" s="260"/>
      <c r="J17" s="260" t="s">
        <v>38</v>
      </c>
      <c r="K17" s="260"/>
      <c r="L17" s="260"/>
      <c r="M17" s="4"/>
    </row>
    <row r="18" spans="1:13" ht="30" customHeight="1" x14ac:dyDescent="0.35">
      <c r="A18" s="417"/>
      <c r="B18" s="417"/>
      <c r="C18" s="258" t="s">
        <v>59</v>
      </c>
      <c r="D18" s="258" t="s">
        <v>60</v>
      </c>
      <c r="E18" s="259" t="s">
        <v>57</v>
      </c>
      <c r="F18" s="258" t="s">
        <v>58</v>
      </c>
      <c r="G18" s="258" t="s">
        <v>61</v>
      </c>
      <c r="H18" s="258"/>
      <c r="I18" s="258"/>
      <c r="J18" s="258" t="s">
        <v>62</v>
      </c>
      <c r="K18" s="258"/>
      <c r="L18" s="258"/>
      <c r="M18" s="5"/>
    </row>
    <row r="19" spans="1:13" ht="30" customHeight="1" x14ac:dyDescent="0.35">
      <c r="A19" s="417"/>
      <c r="B19" s="417"/>
      <c r="C19" s="260" t="s">
        <v>63</v>
      </c>
      <c r="D19" s="260" t="s">
        <v>19</v>
      </c>
      <c r="E19" s="261" t="s">
        <v>64</v>
      </c>
      <c r="F19" s="260" t="s">
        <v>58</v>
      </c>
      <c r="G19" s="260" t="s">
        <v>65</v>
      </c>
      <c r="H19" s="260"/>
      <c r="I19" s="260"/>
      <c r="J19" s="260" t="s">
        <v>66</v>
      </c>
      <c r="K19" s="260"/>
      <c r="L19" s="260"/>
      <c r="M19" s="4"/>
    </row>
    <row r="20" spans="1:13" ht="30" customHeight="1" thickBot="1" x14ac:dyDescent="0.4">
      <c r="A20" s="418"/>
      <c r="B20" s="418"/>
      <c r="C20" s="267" t="s">
        <v>67</v>
      </c>
      <c r="D20" s="267" t="s">
        <v>23</v>
      </c>
      <c r="E20" s="268" t="s">
        <v>64</v>
      </c>
      <c r="F20" s="267" t="s">
        <v>58</v>
      </c>
      <c r="G20" s="267" t="s">
        <v>68</v>
      </c>
      <c r="H20" s="267"/>
      <c r="I20" s="267"/>
      <c r="J20" s="267" t="s">
        <v>68</v>
      </c>
      <c r="K20" s="267"/>
      <c r="L20" s="267"/>
      <c r="M20" s="143"/>
    </row>
    <row r="21" spans="1:13" ht="30" customHeight="1" x14ac:dyDescent="0.35">
      <c r="A21" s="416" t="s">
        <v>69</v>
      </c>
      <c r="B21" s="416"/>
      <c r="C21" s="2" t="s">
        <v>70</v>
      </c>
      <c r="D21" s="2" t="s">
        <v>19</v>
      </c>
      <c r="E21" s="3" t="s">
        <v>71</v>
      </c>
      <c r="F21" s="2" t="s">
        <v>72</v>
      </c>
      <c r="G21" s="2" t="s">
        <v>35</v>
      </c>
      <c r="H21" s="2"/>
      <c r="I21" s="2"/>
      <c r="J21" s="2" t="s">
        <v>35</v>
      </c>
      <c r="K21" s="2"/>
      <c r="L21" s="2"/>
      <c r="M21" s="4"/>
    </row>
    <row r="22" spans="1:13" ht="30" customHeight="1" x14ac:dyDescent="0.35">
      <c r="A22" s="417"/>
      <c r="B22" s="417"/>
      <c r="C22" s="258" t="s">
        <v>73</v>
      </c>
      <c r="D22" s="258" t="s">
        <v>23</v>
      </c>
      <c r="E22" s="259" t="s">
        <v>71</v>
      </c>
      <c r="F22" s="258" t="s">
        <v>72</v>
      </c>
      <c r="G22" s="258" t="s">
        <v>43</v>
      </c>
      <c r="H22" s="258"/>
      <c r="I22" s="258"/>
      <c r="J22" s="258" t="s">
        <v>43</v>
      </c>
      <c r="K22" s="258"/>
      <c r="L22" s="258"/>
      <c r="M22" s="5"/>
    </row>
    <row r="23" spans="1:13" ht="30" customHeight="1" x14ac:dyDescent="0.35">
      <c r="A23" s="417"/>
      <c r="B23" s="417"/>
      <c r="C23" s="260" t="s">
        <v>74</v>
      </c>
      <c r="D23" s="260" t="s">
        <v>19</v>
      </c>
      <c r="E23" s="261" t="s">
        <v>75</v>
      </c>
      <c r="F23" s="260" t="s">
        <v>76</v>
      </c>
      <c r="G23" s="260" t="s">
        <v>20</v>
      </c>
      <c r="H23" s="260"/>
      <c r="I23" s="260"/>
      <c r="J23" s="260" t="s">
        <v>21</v>
      </c>
      <c r="K23" s="260"/>
      <c r="L23" s="260"/>
      <c r="M23" s="4"/>
    </row>
    <row r="24" spans="1:13" ht="30" customHeight="1" x14ac:dyDescent="0.35">
      <c r="A24" s="417"/>
      <c r="B24" s="417"/>
      <c r="C24" s="269" t="s">
        <v>77</v>
      </c>
      <c r="D24" s="269" t="s">
        <v>23</v>
      </c>
      <c r="E24" s="270" t="s">
        <v>75</v>
      </c>
      <c r="F24" s="269" t="s">
        <v>76</v>
      </c>
      <c r="G24" s="269" t="s">
        <v>31</v>
      </c>
      <c r="H24" s="269"/>
      <c r="I24" s="269"/>
      <c r="J24" s="269" t="s">
        <v>31</v>
      </c>
      <c r="K24" s="269"/>
      <c r="L24" s="269"/>
      <c r="M24" s="4"/>
    </row>
    <row r="25" spans="1:13" ht="30" customHeight="1" x14ac:dyDescent="0.35">
      <c r="A25" s="417"/>
      <c r="B25" s="417"/>
      <c r="C25" s="260" t="s">
        <v>78</v>
      </c>
      <c r="D25" s="260" t="s">
        <v>19</v>
      </c>
      <c r="E25" s="261" t="s">
        <v>79</v>
      </c>
      <c r="F25" s="260" t="s">
        <v>72</v>
      </c>
      <c r="G25" s="260" t="s">
        <v>17</v>
      </c>
      <c r="H25" s="260"/>
      <c r="I25" s="260"/>
      <c r="J25" s="260" t="s">
        <v>17</v>
      </c>
      <c r="K25" s="260"/>
      <c r="L25" s="260"/>
      <c r="M25" s="4"/>
    </row>
    <row r="26" spans="1:13" ht="30" customHeight="1" x14ac:dyDescent="0.35">
      <c r="A26" s="417"/>
      <c r="B26" s="417"/>
      <c r="C26" s="269" t="s">
        <v>80</v>
      </c>
      <c r="D26" s="269" t="s">
        <v>23</v>
      </c>
      <c r="E26" s="270" t="s">
        <v>79</v>
      </c>
      <c r="F26" s="269" t="s">
        <v>72</v>
      </c>
      <c r="G26" s="269" t="s">
        <v>29</v>
      </c>
      <c r="H26" s="269"/>
      <c r="I26" s="269"/>
      <c r="J26" s="269" t="s">
        <v>29</v>
      </c>
      <c r="K26" s="269"/>
      <c r="L26" s="269"/>
      <c r="M26" s="4"/>
    </row>
    <row r="27" spans="1:13" ht="30" customHeight="1" x14ac:dyDescent="0.35">
      <c r="A27" s="417"/>
      <c r="B27" s="417"/>
      <c r="C27" s="260" t="s">
        <v>81</v>
      </c>
      <c r="D27" s="260" t="s">
        <v>19</v>
      </c>
      <c r="E27" s="261" t="s">
        <v>82</v>
      </c>
      <c r="F27" s="260" t="s">
        <v>83</v>
      </c>
      <c r="G27" s="260" t="s">
        <v>17</v>
      </c>
      <c r="H27" s="260"/>
      <c r="I27" s="260"/>
      <c r="J27" s="260" t="s">
        <v>17</v>
      </c>
      <c r="K27" s="260"/>
      <c r="L27" s="260"/>
      <c r="M27" s="5"/>
    </row>
    <row r="28" spans="1:13" ht="30" customHeight="1" thickBot="1" x14ac:dyDescent="0.4">
      <c r="A28" s="418"/>
      <c r="B28" s="418"/>
      <c r="C28" s="271" t="s">
        <v>84</v>
      </c>
      <c r="D28" s="271" t="s">
        <v>23</v>
      </c>
      <c r="E28" s="272" t="s">
        <v>82</v>
      </c>
      <c r="F28" s="271" t="s">
        <v>83</v>
      </c>
      <c r="G28" s="271" t="s">
        <v>38</v>
      </c>
      <c r="H28" s="271"/>
      <c r="I28" s="271"/>
      <c r="J28" s="271" t="s">
        <v>85</v>
      </c>
      <c r="K28" s="271"/>
      <c r="L28" s="271"/>
      <c r="M28" s="273"/>
    </row>
    <row r="29" spans="1:13" ht="30" customHeight="1" x14ac:dyDescent="0.35">
      <c r="A29" s="416" t="s">
        <v>86</v>
      </c>
      <c r="B29" s="416" t="s">
        <v>87</v>
      </c>
      <c r="C29" s="2" t="s">
        <v>88</v>
      </c>
      <c r="D29" s="2" t="s">
        <v>19</v>
      </c>
      <c r="E29" s="3" t="s">
        <v>89</v>
      </c>
      <c r="F29" s="2" t="s">
        <v>83</v>
      </c>
      <c r="G29" s="2" t="s">
        <v>37</v>
      </c>
      <c r="H29" s="2"/>
      <c r="I29" s="2"/>
      <c r="J29" s="2" t="s">
        <v>38</v>
      </c>
      <c r="K29" s="2"/>
      <c r="L29" s="2"/>
      <c r="M29" s="4"/>
    </row>
    <row r="30" spans="1:13" ht="30" customHeight="1" x14ac:dyDescent="0.35">
      <c r="A30" s="417"/>
      <c r="B30" s="417"/>
      <c r="C30" s="269" t="s">
        <v>90</v>
      </c>
      <c r="D30" s="269" t="s">
        <v>23</v>
      </c>
      <c r="E30" s="270" t="s">
        <v>89</v>
      </c>
      <c r="F30" s="269" t="s">
        <v>83</v>
      </c>
      <c r="G30" s="269" t="s">
        <v>20</v>
      </c>
      <c r="H30" s="269"/>
      <c r="I30" s="269"/>
      <c r="J30" s="269" t="s">
        <v>20</v>
      </c>
      <c r="K30" s="269"/>
      <c r="L30" s="269"/>
      <c r="M30" s="5"/>
    </row>
    <row r="31" spans="1:13" ht="30" customHeight="1" x14ac:dyDescent="0.35">
      <c r="A31" s="417"/>
      <c r="B31" s="417"/>
      <c r="C31" s="260" t="s">
        <v>91</v>
      </c>
      <c r="D31" s="260" t="s">
        <v>52</v>
      </c>
      <c r="E31" s="261" t="s">
        <v>92</v>
      </c>
      <c r="F31" s="260" t="s">
        <v>83</v>
      </c>
      <c r="G31" s="260" t="s">
        <v>35</v>
      </c>
      <c r="H31" s="260"/>
      <c r="I31" s="260"/>
      <c r="J31" s="260" t="s">
        <v>35</v>
      </c>
      <c r="K31" s="260"/>
      <c r="L31" s="260"/>
      <c r="M31" s="4"/>
    </row>
    <row r="32" spans="1:13" ht="30" customHeight="1" x14ac:dyDescent="0.35">
      <c r="A32" s="417"/>
      <c r="B32" s="417"/>
      <c r="C32" s="269" t="s">
        <v>93</v>
      </c>
      <c r="D32" s="269" t="s">
        <v>60</v>
      </c>
      <c r="E32" s="270" t="s">
        <v>94</v>
      </c>
      <c r="F32" s="269" t="s">
        <v>28</v>
      </c>
      <c r="G32" s="269" t="s">
        <v>95</v>
      </c>
      <c r="H32" s="269"/>
      <c r="I32" s="269"/>
      <c r="J32" s="269" t="s">
        <v>95</v>
      </c>
      <c r="K32" s="269"/>
      <c r="L32" s="269"/>
      <c r="M32" s="5"/>
    </row>
    <row r="33" spans="1:13" ht="30" customHeight="1" x14ac:dyDescent="0.35">
      <c r="A33" s="417"/>
      <c r="B33" s="417"/>
      <c r="C33" s="260" t="s">
        <v>96</v>
      </c>
      <c r="D33" s="260" t="s">
        <v>19</v>
      </c>
      <c r="E33" s="261" t="s">
        <v>97</v>
      </c>
      <c r="F33" s="260" t="s">
        <v>28</v>
      </c>
      <c r="G33" s="260" t="s">
        <v>17</v>
      </c>
      <c r="H33" s="260"/>
      <c r="I33" s="260"/>
      <c r="J33" s="260" t="s">
        <v>17</v>
      </c>
      <c r="K33" s="260"/>
      <c r="L33" s="260"/>
      <c r="M33" s="4"/>
    </row>
    <row r="34" spans="1:13" ht="30" customHeight="1" thickBot="1" x14ac:dyDescent="0.4">
      <c r="A34" s="418"/>
      <c r="B34" s="418"/>
      <c r="C34" s="271" t="s">
        <v>98</v>
      </c>
      <c r="D34" s="271" t="s">
        <v>23</v>
      </c>
      <c r="E34" s="272" t="s">
        <v>97</v>
      </c>
      <c r="F34" s="271" t="s">
        <v>28</v>
      </c>
      <c r="G34" s="271" t="s">
        <v>29</v>
      </c>
      <c r="H34" s="271"/>
      <c r="I34" s="271"/>
      <c r="J34" s="271" t="s">
        <v>29</v>
      </c>
      <c r="K34" s="271"/>
      <c r="L34" s="271"/>
      <c r="M34" s="4"/>
    </row>
    <row r="35" spans="1:13" ht="30" customHeight="1" x14ac:dyDescent="0.35">
      <c r="A35" s="416" t="s">
        <v>99</v>
      </c>
      <c r="B35" s="416"/>
      <c r="C35" s="2" t="s">
        <v>100</v>
      </c>
      <c r="D35" s="2" t="s">
        <v>19</v>
      </c>
      <c r="E35" s="3" t="s">
        <v>101</v>
      </c>
      <c r="F35" s="2" t="s">
        <v>16</v>
      </c>
      <c r="G35" s="2" t="s">
        <v>20</v>
      </c>
      <c r="H35" s="2"/>
      <c r="I35" s="2"/>
      <c r="J35" s="2" t="s">
        <v>21</v>
      </c>
      <c r="K35" s="2"/>
      <c r="L35" s="2"/>
      <c r="M35" s="4"/>
    </row>
    <row r="36" spans="1:13" ht="30" customHeight="1" x14ac:dyDescent="0.35">
      <c r="A36" s="417"/>
      <c r="B36" s="417"/>
      <c r="C36" s="269" t="s">
        <v>102</v>
      </c>
      <c r="D36" s="269" t="s">
        <v>23</v>
      </c>
      <c r="E36" s="270" t="s">
        <v>101</v>
      </c>
      <c r="F36" s="269" t="s">
        <v>16</v>
      </c>
      <c r="G36" s="269" t="s">
        <v>31</v>
      </c>
      <c r="H36" s="269"/>
      <c r="I36" s="269"/>
      <c r="J36" s="269" t="s">
        <v>31</v>
      </c>
      <c r="K36" s="269"/>
      <c r="L36" s="269"/>
      <c r="M36" s="4"/>
    </row>
    <row r="37" spans="1:13" ht="30" customHeight="1" x14ac:dyDescent="0.35">
      <c r="A37" s="417"/>
      <c r="B37" s="417"/>
      <c r="C37" s="260" t="s">
        <v>103</v>
      </c>
      <c r="D37" s="260" t="s">
        <v>56</v>
      </c>
      <c r="E37" s="261" t="s">
        <v>104</v>
      </c>
      <c r="F37" s="260" t="s">
        <v>28</v>
      </c>
      <c r="G37" s="260" t="s">
        <v>17</v>
      </c>
      <c r="H37" s="260"/>
      <c r="I37" s="260"/>
      <c r="J37" s="260" t="s">
        <v>17</v>
      </c>
      <c r="K37" s="260"/>
      <c r="L37" s="260"/>
      <c r="M37" s="4"/>
    </row>
    <row r="38" spans="1:13" ht="30" customHeight="1" x14ac:dyDescent="0.35">
      <c r="A38" s="417"/>
      <c r="B38" s="417"/>
      <c r="C38" s="269" t="s">
        <v>105</v>
      </c>
      <c r="D38" s="269" t="s">
        <v>19</v>
      </c>
      <c r="E38" s="274" t="s">
        <v>106</v>
      </c>
      <c r="F38" s="269" t="s">
        <v>28</v>
      </c>
      <c r="G38" s="269" t="s">
        <v>107</v>
      </c>
      <c r="H38" s="269"/>
      <c r="I38" s="269"/>
      <c r="J38" s="269"/>
      <c r="K38" s="269"/>
      <c r="L38" s="269"/>
      <c r="M38" s="4"/>
    </row>
    <row r="39" spans="1:13" ht="30" customHeight="1" thickBot="1" x14ac:dyDescent="0.4">
      <c r="A39" s="418"/>
      <c r="B39" s="418"/>
      <c r="C39" s="264" t="s">
        <v>108</v>
      </c>
      <c r="D39" s="264" t="s">
        <v>23</v>
      </c>
      <c r="E39" s="265" t="s">
        <v>106</v>
      </c>
      <c r="F39" s="264" t="s">
        <v>28</v>
      </c>
      <c r="G39" s="264"/>
      <c r="H39" s="264"/>
      <c r="I39" s="264"/>
      <c r="J39" s="264" t="s">
        <v>109</v>
      </c>
      <c r="K39" s="264"/>
      <c r="L39" s="264"/>
      <c r="M39" s="5" t="s">
        <v>110</v>
      </c>
    </row>
    <row r="40" spans="1:13" ht="30" customHeight="1" x14ac:dyDescent="0.35">
      <c r="A40" s="416" t="s">
        <v>111</v>
      </c>
      <c r="B40" s="416"/>
      <c r="C40" s="8" t="s">
        <v>112</v>
      </c>
      <c r="D40" s="8" t="s">
        <v>19</v>
      </c>
      <c r="E40" s="9" t="s">
        <v>113</v>
      </c>
      <c r="F40" s="8" t="s">
        <v>114</v>
      </c>
      <c r="G40" s="8" t="s">
        <v>35</v>
      </c>
      <c r="H40" s="8"/>
      <c r="I40" s="8"/>
      <c r="J40" s="8" t="s">
        <v>35</v>
      </c>
      <c r="K40" s="8"/>
      <c r="L40" s="8"/>
      <c r="M40" s="5"/>
    </row>
    <row r="41" spans="1:13" ht="30" customHeight="1" x14ac:dyDescent="0.35">
      <c r="A41" s="417"/>
      <c r="B41" s="417"/>
      <c r="C41" s="260" t="s">
        <v>115</v>
      </c>
      <c r="D41" s="260" t="s">
        <v>23</v>
      </c>
      <c r="E41" s="263" t="s">
        <v>113</v>
      </c>
      <c r="F41" s="260" t="s">
        <v>114</v>
      </c>
      <c r="G41" s="260" t="s">
        <v>43</v>
      </c>
      <c r="H41" s="260"/>
      <c r="I41" s="260"/>
      <c r="J41" s="260" t="s">
        <v>43</v>
      </c>
      <c r="K41" s="260"/>
      <c r="L41" s="260"/>
      <c r="M41" s="5"/>
    </row>
    <row r="42" spans="1:13" ht="30" customHeight="1" thickBot="1" x14ac:dyDescent="0.4">
      <c r="A42" s="418"/>
      <c r="B42" s="418"/>
      <c r="C42" s="271" t="s">
        <v>116</v>
      </c>
      <c r="D42" s="271" t="s">
        <v>52</v>
      </c>
      <c r="E42" s="275" t="s">
        <v>117</v>
      </c>
      <c r="F42" s="271" t="s">
        <v>114</v>
      </c>
      <c r="G42" s="271" t="s">
        <v>35</v>
      </c>
      <c r="H42" s="271"/>
      <c r="I42" s="271"/>
      <c r="J42" s="271" t="s">
        <v>35</v>
      </c>
      <c r="K42" s="271"/>
      <c r="L42" s="271"/>
      <c r="M42" s="5"/>
    </row>
    <row r="43" spans="1:13" ht="30" customHeight="1" x14ac:dyDescent="0.35">
      <c r="A43" s="419" t="s">
        <v>118</v>
      </c>
      <c r="B43" s="419"/>
      <c r="C43" s="144" t="s">
        <v>119</v>
      </c>
      <c r="D43" s="144" t="s">
        <v>14</v>
      </c>
      <c r="E43" s="145" t="s">
        <v>120</v>
      </c>
      <c r="F43" s="144" t="s">
        <v>114</v>
      </c>
      <c r="G43" s="144" t="s">
        <v>121</v>
      </c>
      <c r="H43" s="144"/>
      <c r="I43" s="144"/>
      <c r="J43" s="144" t="s">
        <v>121</v>
      </c>
      <c r="K43" s="144"/>
      <c r="L43" s="144"/>
      <c r="M43" s="5"/>
    </row>
    <row r="44" spans="1:13" ht="30" customHeight="1" x14ac:dyDescent="0.35">
      <c r="A44" s="417"/>
      <c r="B44" s="417"/>
      <c r="C44" s="269" t="s">
        <v>122</v>
      </c>
      <c r="D44" s="269" t="s">
        <v>19</v>
      </c>
      <c r="E44" s="274" t="s">
        <v>120</v>
      </c>
      <c r="F44" s="269" t="s">
        <v>114</v>
      </c>
      <c r="G44" s="269" t="s">
        <v>49</v>
      </c>
      <c r="H44" s="269"/>
      <c r="I44" s="269"/>
      <c r="J44" s="269" t="s">
        <v>50</v>
      </c>
      <c r="K44" s="269"/>
      <c r="L44" s="269"/>
      <c r="M44" s="5"/>
    </row>
    <row r="45" spans="1:13" ht="30" customHeight="1" x14ac:dyDescent="0.35">
      <c r="A45" s="417"/>
      <c r="B45" s="417"/>
      <c r="C45" s="260" t="s">
        <v>123</v>
      </c>
      <c r="D45" s="260" t="s">
        <v>23</v>
      </c>
      <c r="E45" s="263" t="s">
        <v>120</v>
      </c>
      <c r="F45" s="260" t="s">
        <v>114</v>
      </c>
      <c r="G45" s="260" t="s">
        <v>61</v>
      </c>
      <c r="H45" s="260"/>
      <c r="I45" s="260"/>
      <c r="J45" s="260" t="s">
        <v>62</v>
      </c>
      <c r="K45" s="260"/>
      <c r="L45" s="260"/>
      <c r="M45" s="146" t="s">
        <v>110</v>
      </c>
    </row>
    <row r="46" spans="1:13" ht="30" customHeight="1" x14ac:dyDescent="0.35">
      <c r="A46" s="10"/>
      <c r="B46" s="10"/>
    </row>
    <row r="47" spans="1:13" ht="30" customHeight="1" x14ac:dyDescent="0.35">
      <c r="A47" s="420" t="s">
        <v>124</v>
      </c>
      <c r="B47" s="420"/>
      <c r="C47" s="276"/>
      <c r="D47" s="276"/>
      <c r="E47" s="277"/>
      <c r="F47" s="276"/>
      <c r="G47" s="276"/>
      <c r="H47" s="276"/>
      <c r="I47" s="276"/>
      <c r="J47" s="276"/>
      <c r="K47" s="276"/>
      <c r="L47" s="276"/>
      <c r="M47" s="278"/>
    </row>
    <row r="48" spans="1:13" ht="30" customHeight="1" x14ac:dyDescent="0.35">
      <c r="A48" s="420"/>
      <c r="B48" s="420"/>
      <c r="C48" s="276"/>
      <c r="D48" s="276"/>
      <c r="E48" s="277"/>
      <c r="F48" s="276"/>
      <c r="G48" s="276"/>
      <c r="H48" s="276"/>
      <c r="I48" s="276"/>
      <c r="J48" s="276"/>
      <c r="K48" s="276"/>
      <c r="L48" s="276"/>
      <c r="M48" s="278"/>
    </row>
    <row r="49" spans="1:13" ht="30" customHeight="1" x14ac:dyDescent="0.35">
      <c r="A49" s="420"/>
      <c r="B49" s="420"/>
      <c r="C49" s="276"/>
      <c r="D49" s="276"/>
      <c r="E49" s="277"/>
      <c r="F49" s="276"/>
      <c r="G49" s="276"/>
      <c r="H49" s="276"/>
      <c r="I49" s="276"/>
      <c r="J49" s="276"/>
      <c r="K49" s="276"/>
      <c r="L49" s="276"/>
      <c r="M49" s="278"/>
    </row>
    <row r="50" spans="1:13" ht="30" customHeight="1" x14ac:dyDescent="0.35">
      <c r="A50" s="420"/>
      <c r="B50" s="420"/>
      <c r="C50" s="276"/>
      <c r="D50" s="276"/>
      <c r="E50" s="277"/>
      <c r="F50" s="276"/>
      <c r="G50" s="276"/>
      <c r="H50" s="276"/>
      <c r="I50" s="276"/>
      <c r="J50" s="276"/>
      <c r="K50" s="276"/>
      <c r="L50" s="276"/>
      <c r="M50" s="278"/>
    </row>
    <row r="51" spans="1:13" ht="30" customHeight="1" x14ac:dyDescent="0.35">
      <c r="A51" s="420"/>
      <c r="B51" s="420"/>
      <c r="C51" s="276"/>
      <c r="D51" s="276"/>
      <c r="E51" s="277"/>
      <c r="F51" s="276"/>
      <c r="G51" s="276"/>
      <c r="H51" s="276"/>
      <c r="I51" s="276"/>
      <c r="J51" s="276"/>
      <c r="K51" s="276"/>
      <c r="L51" s="276"/>
      <c r="M51" s="278"/>
    </row>
    <row r="52" spans="1:13" ht="30" customHeight="1" x14ac:dyDescent="0.35">
      <c r="A52" s="420"/>
      <c r="B52" s="420"/>
      <c r="C52" s="276"/>
      <c r="D52" s="276"/>
      <c r="E52" s="277"/>
      <c r="F52" s="276"/>
      <c r="G52" s="276"/>
      <c r="H52" s="276"/>
      <c r="I52" s="276"/>
      <c r="J52" s="276"/>
      <c r="K52" s="276"/>
      <c r="L52" s="276"/>
      <c r="M52" s="278"/>
    </row>
    <row r="53" spans="1:13" ht="30" customHeight="1" x14ac:dyDescent="0.35">
      <c r="A53" s="420"/>
      <c r="B53" s="420"/>
      <c r="C53" s="276"/>
      <c r="D53" s="276"/>
      <c r="E53" s="277"/>
      <c r="F53" s="276"/>
      <c r="G53" s="276"/>
      <c r="H53" s="276"/>
      <c r="I53" s="276"/>
      <c r="J53" s="276"/>
      <c r="K53" s="276"/>
      <c r="L53" s="276"/>
      <c r="M53" s="278"/>
    </row>
    <row r="54" spans="1:13" ht="30" customHeight="1" x14ac:dyDescent="0.35">
      <c r="A54" s="420"/>
      <c r="B54" s="420"/>
      <c r="C54" s="276"/>
      <c r="D54" s="276"/>
      <c r="E54" s="277"/>
      <c r="F54" s="276"/>
      <c r="G54" s="276"/>
      <c r="H54" s="276"/>
      <c r="I54" s="276"/>
      <c r="J54" s="276"/>
      <c r="K54" s="276"/>
      <c r="L54" s="276"/>
      <c r="M54" s="278"/>
    </row>
    <row r="55" spans="1:13" ht="30" customHeight="1" x14ac:dyDescent="0.35">
      <c r="A55" s="420"/>
      <c r="B55" s="420"/>
      <c r="C55" s="276"/>
      <c r="D55" s="276"/>
      <c r="E55" s="277"/>
      <c r="F55" s="276"/>
      <c r="G55" s="276"/>
      <c r="H55" s="276"/>
      <c r="I55" s="276"/>
      <c r="J55" s="276"/>
      <c r="K55" s="276"/>
      <c r="L55" s="276"/>
      <c r="M55" s="278"/>
    </row>
    <row r="56" spans="1:13" ht="30" customHeight="1" x14ac:dyDescent="0.35">
      <c r="A56" s="420"/>
      <c r="B56" s="420"/>
      <c r="C56" s="276"/>
      <c r="D56" s="276"/>
      <c r="E56" s="277"/>
      <c r="F56" s="276"/>
      <c r="G56" s="276"/>
      <c r="H56" s="276"/>
      <c r="I56" s="276"/>
      <c r="J56" s="276"/>
      <c r="K56" s="276"/>
      <c r="L56" s="276"/>
      <c r="M56" s="278"/>
    </row>
  </sheetData>
  <mergeCells count="20">
    <mergeCell ref="A1:M1"/>
    <mergeCell ref="A2:M2"/>
    <mergeCell ref="A3:B4"/>
    <mergeCell ref="C3:C4"/>
    <mergeCell ref="D3:D4"/>
    <mergeCell ref="E3:E4"/>
    <mergeCell ref="F3:F4"/>
    <mergeCell ref="G3:I3"/>
    <mergeCell ref="J3:L3"/>
    <mergeCell ref="M3:M4"/>
    <mergeCell ref="A35:B39"/>
    <mergeCell ref="A40:B42"/>
    <mergeCell ref="A43:B45"/>
    <mergeCell ref="A47:B56"/>
    <mergeCell ref="A5:B13"/>
    <mergeCell ref="A14:A20"/>
    <mergeCell ref="B14:B20"/>
    <mergeCell ref="A21:B28"/>
    <mergeCell ref="A29:A34"/>
    <mergeCell ref="B29:B34"/>
  </mergeCells>
  <pageMargins left="0.39370078740157483" right="0" top="0.39370078740157483" bottom="0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E34"/>
  <sheetViews>
    <sheetView zoomScale="50" zoomScaleNormal="50" zoomScalePageLayoutView="70" workbookViewId="0">
      <selection activeCell="T36" sqref="T36"/>
    </sheetView>
  </sheetViews>
  <sheetFormatPr baseColWidth="10" defaultColWidth="10.90625" defaultRowHeight="14.5" x14ac:dyDescent="0.35"/>
  <cols>
    <col min="1" max="1" width="8.36328125" style="17" customWidth="1"/>
    <col min="2" max="2" width="9.6328125" style="17" customWidth="1"/>
    <col min="3" max="8" width="7.6328125" style="17" customWidth="1"/>
    <col min="9" max="9" width="39.6328125" style="17" customWidth="1"/>
    <col min="10" max="22" width="7.6328125" style="17" customWidth="1"/>
    <col min="23" max="23" width="9.26953125" style="17" customWidth="1"/>
    <col min="24" max="25" width="7.6328125" style="17" customWidth="1"/>
    <col min="26" max="26" width="5.90625" style="17" customWidth="1"/>
    <col min="27" max="27" width="6.26953125" style="17" customWidth="1"/>
    <col min="28" max="16384" width="10.90625" style="17"/>
  </cols>
  <sheetData>
    <row r="1" spans="1:27" ht="15" thickBot="1" x14ac:dyDescent="0.4">
      <c r="A1" s="22"/>
      <c r="B1" s="21" t="s">
        <v>125</v>
      </c>
      <c r="C1" s="20" t="s">
        <v>126</v>
      </c>
      <c r="D1" s="21" t="s">
        <v>127</v>
      </c>
      <c r="E1" s="21" t="s">
        <v>128</v>
      </c>
      <c r="F1" s="21" t="s">
        <v>129</v>
      </c>
      <c r="G1" s="45" t="s">
        <v>130</v>
      </c>
      <c r="H1" s="21" t="s">
        <v>131</v>
      </c>
      <c r="I1" s="21" t="s">
        <v>132</v>
      </c>
      <c r="J1" s="21" t="s">
        <v>133</v>
      </c>
      <c r="K1" s="21" t="s">
        <v>134</v>
      </c>
      <c r="L1" s="46" t="s">
        <v>135</v>
      </c>
      <c r="M1" s="21" t="s">
        <v>136</v>
      </c>
      <c r="N1" s="21" t="s">
        <v>137</v>
      </c>
      <c r="O1" s="21" t="s">
        <v>138</v>
      </c>
      <c r="P1" s="21" t="s">
        <v>139</v>
      </c>
      <c r="Q1" s="21" t="s">
        <v>140</v>
      </c>
      <c r="R1" s="45" t="s">
        <v>141</v>
      </c>
      <c r="S1" s="21" t="s">
        <v>142</v>
      </c>
      <c r="T1" s="21" t="s">
        <v>143</v>
      </c>
      <c r="U1" s="21" t="s">
        <v>144</v>
      </c>
      <c r="V1" s="45" t="s">
        <v>145</v>
      </c>
      <c r="W1" s="45" t="s">
        <v>146</v>
      </c>
      <c r="X1" s="44" t="s">
        <v>147</v>
      </c>
      <c r="Y1" s="43" t="s">
        <v>148</v>
      </c>
      <c r="Z1" s="43" t="s">
        <v>149</v>
      </c>
      <c r="AA1" s="42" t="s">
        <v>150</v>
      </c>
    </row>
    <row r="2" spans="1:27" x14ac:dyDescent="0.35">
      <c r="A2" s="147" t="s">
        <v>151</v>
      </c>
      <c r="B2" s="18"/>
      <c r="C2" s="148"/>
      <c r="D2" s="279"/>
      <c r="E2" s="280"/>
      <c r="F2" s="280"/>
      <c r="G2" s="281"/>
      <c r="H2" s="149">
        <f t="shared" ref="H2:H3" si="0">SUM(E2:G2)</f>
        <v>0</v>
      </c>
      <c r="I2" s="150" t="e">
        <f t="shared" ref="I2:I3" si="1">H2/C2*100</f>
        <v>#DIV/0!</v>
      </c>
      <c r="J2" s="159"/>
      <c r="K2" s="282"/>
      <c r="L2" s="283"/>
      <c r="M2" s="280"/>
      <c r="N2" s="280"/>
      <c r="O2" s="151">
        <f t="shared" ref="O2:O3" si="2">SUM(L2:N2)</f>
        <v>0</v>
      </c>
      <c r="P2" s="152" t="e">
        <f t="shared" ref="P2:P3" si="3">O2/C2*100</f>
        <v>#DIV/0!</v>
      </c>
      <c r="Q2" s="279"/>
      <c r="R2" s="284"/>
      <c r="S2" s="285"/>
      <c r="T2" s="279"/>
      <c r="U2" s="160"/>
      <c r="V2" s="58"/>
      <c r="W2" s="41" t="e">
        <f t="shared" ref="W2:W3" si="4">(T2+U2)/C2*100</f>
        <v>#DIV/0!</v>
      </c>
      <c r="X2" s="286"/>
      <c r="Y2" s="287"/>
      <c r="Z2" s="287"/>
      <c r="AA2" s="158"/>
    </row>
    <row r="3" spans="1:27" x14ac:dyDescent="0.35">
      <c r="A3" s="288" t="s">
        <v>152</v>
      </c>
      <c r="B3" s="19"/>
      <c r="C3" s="148"/>
      <c r="D3" s="279"/>
      <c r="E3" s="280"/>
      <c r="F3" s="280"/>
      <c r="G3" s="281"/>
      <c r="H3" s="149">
        <f t="shared" si="0"/>
        <v>0</v>
      </c>
      <c r="I3" s="150" t="e">
        <f t="shared" si="1"/>
        <v>#DIV/0!</v>
      </c>
      <c r="J3" s="159"/>
      <c r="K3" s="282"/>
      <c r="L3" s="283"/>
      <c r="M3" s="280"/>
      <c r="N3" s="280"/>
      <c r="O3" s="151">
        <f t="shared" si="2"/>
        <v>0</v>
      </c>
      <c r="P3" s="152" t="e">
        <f t="shared" si="3"/>
        <v>#DIV/0!</v>
      </c>
      <c r="Q3" s="279"/>
      <c r="R3" s="284"/>
      <c r="S3" s="285"/>
      <c r="T3" s="279"/>
      <c r="U3" s="160"/>
      <c r="V3" s="58"/>
      <c r="W3" s="41" t="e">
        <f t="shared" si="4"/>
        <v>#DIV/0!</v>
      </c>
      <c r="X3" s="286"/>
      <c r="Y3" s="287"/>
      <c r="Z3" s="287"/>
      <c r="AA3" s="158"/>
    </row>
    <row r="4" spans="1:27" x14ac:dyDescent="0.35">
      <c r="A4" s="288" t="s">
        <v>153</v>
      </c>
      <c r="B4" s="19"/>
      <c r="C4" s="148"/>
      <c r="D4" s="279"/>
      <c r="E4" s="280"/>
      <c r="F4" s="280"/>
      <c r="G4" s="281"/>
      <c r="H4" s="149">
        <f t="shared" ref="H4:H5" si="5">SUM(E4:G4)</f>
        <v>0</v>
      </c>
      <c r="I4" s="150" t="e">
        <f t="shared" ref="I4:I5" si="6">H4/C4*100</f>
        <v>#DIV/0!</v>
      </c>
      <c r="J4" s="159"/>
      <c r="K4" s="282"/>
      <c r="L4" s="283"/>
      <c r="M4" s="280"/>
      <c r="N4" s="280"/>
      <c r="O4" s="151">
        <f t="shared" ref="O4:O5" si="7">SUM(L4:N4)</f>
        <v>0</v>
      </c>
      <c r="P4" s="152" t="e">
        <f t="shared" ref="P4:P5" si="8">O4/C4*100</f>
        <v>#DIV/0!</v>
      </c>
      <c r="Q4" s="279"/>
      <c r="R4" s="284"/>
      <c r="S4" s="285"/>
      <c r="T4" s="279"/>
      <c r="U4" s="160"/>
      <c r="V4" s="58"/>
      <c r="W4" s="41" t="e">
        <f t="shared" ref="W4:W5" si="9">(T4+U4)/C4*100</f>
        <v>#DIV/0!</v>
      </c>
      <c r="X4" s="286"/>
      <c r="Y4" s="287"/>
      <c r="Z4" s="289"/>
      <c r="AA4" s="158"/>
    </row>
    <row r="5" spans="1:27" x14ac:dyDescent="0.35">
      <c r="A5" s="288" t="s">
        <v>154</v>
      </c>
      <c r="B5" s="19"/>
      <c r="C5" s="148"/>
      <c r="D5" s="279"/>
      <c r="E5" s="280"/>
      <c r="F5" s="280"/>
      <c r="G5" s="281"/>
      <c r="H5" s="149">
        <f t="shared" si="5"/>
        <v>0</v>
      </c>
      <c r="I5" s="150" t="e">
        <f t="shared" si="6"/>
        <v>#DIV/0!</v>
      </c>
      <c r="J5" s="159"/>
      <c r="K5" s="282"/>
      <c r="L5" s="283"/>
      <c r="M5" s="280"/>
      <c r="N5" s="280"/>
      <c r="O5" s="151">
        <f t="shared" si="7"/>
        <v>0</v>
      </c>
      <c r="P5" s="152" t="e">
        <f t="shared" si="8"/>
        <v>#DIV/0!</v>
      </c>
      <c r="Q5" s="279"/>
      <c r="R5" s="284"/>
      <c r="S5" s="285"/>
      <c r="T5" s="279"/>
      <c r="U5" s="160"/>
      <c r="V5" s="58"/>
      <c r="W5" s="41" t="e">
        <f t="shared" si="9"/>
        <v>#DIV/0!</v>
      </c>
      <c r="X5" s="286"/>
      <c r="Y5" s="287"/>
      <c r="Z5" s="287"/>
      <c r="AA5" s="158"/>
    </row>
    <row r="6" spans="1:27" x14ac:dyDescent="0.35">
      <c r="A6" s="288" t="s">
        <v>155</v>
      </c>
      <c r="B6" s="19"/>
      <c r="C6" s="148"/>
      <c r="D6" s="280"/>
      <c r="E6" s="280"/>
      <c r="F6" s="280"/>
      <c r="G6" s="281"/>
      <c r="H6" s="149">
        <f t="shared" ref="H6:H13" si="10">SUM(E6:G6)</f>
        <v>0</v>
      </c>
      <c r="I6" s="150" t="e">
        <f t="shared" ref="I6:I14" si="11">H6/C6*100</f>
        <v>#DIV/0!</v>
      </c>
      <c r="J6" s="159"/>
      <c r="K6" s="282"/>
      <c r="L6" s="283"/>
      <c r="M6" s="280"/>
      <c r="N6" s="280"/>
      <c r="O6" s="151">
        <f t="shared" ref="O6:O13" si="12">SUM(L6:N6)</f>
        <v>0</v>
      </c>
      <c r="P6" s="152" t="e">
        <f t="shared" ref="P6:P14" si="13">O6/C6*100</f>
        <v>#DIV/0!</v>
      </c>
      <c r="Q6" s="279"/>
      <c r="R6" s="284"/>
      <c r="S6" s="285"/>
      <c r="T6" s="279"/>
      <c r="U6" s="160"/>
      <c r="V6" s="58"/>
      <c r="W6" s="41" t="e">
        <f t="shared" ref="W6:W14" si="14">(T6+U6)/C6*100</f>
        <v>#DIV/0!</v>
      </c>
      <c r="X6" s="286"/>
      <c r="Y6" s="287"/>
      <c r="Z6" s="287"/>
      <c r="AA6" s="158"/>
    </row>
    <row r="7" spans="1:27" x14ac:dyDescent="0.35">
      <c r="A7" s="288" t="s">
        <v>156</v>
      </c>
      <c r="B7" s="19"/>
      <c r="C7" s="148"/>
      <c r="D7" s="280"/>
      <c r="E7" s="280"/>
      <c r="F7" s="280"/>
      <c r="G7" s="281"/>
      <c r="H7" s="149">
        <f t="shared" si="10"/>
        <v>0</v>
      </c>
      <c r="I7" s="150" t="e">
        <f t="shared" si="11"/>
        <v>#DIV/0!</v>
      </c>
      <c r="J7" s="159"/>
      <c r="K7" s="282"/>
      <c r="L7" s="283"/>
      <c r="M7" s="280"/>
      <c r="N7" s="280"/>
      <c r="O7" s="151">
        <f t="shared" si="12"/>
        <v>0</v>
      </c>
      <c r="P7" s="152" t="e">
        <f t="shared" si="13"/>
        <v>#DIV/0!</v>
      </c>
      <c r="Q7" s="279"/>
      <c r="R7" s="284"/>
      <c r="S7" s="285"/>
      <c r="T7" s="279"/>
      <c r="U7" s="160"/>
      <c r="V7" s="58"/>
      <c r="W7" s="41" t="e">
        <f t="shared" si="14"/>
        <v>#DIV/0!</v>
      </c>
      <c r="X7" s="286"/>
      <c r="Y7" s="287"/>
      <c r="Z7" s="287"/>
      <c r="AA7" s="158"/>
    </row>
    <row r="8" spans="1:27" x14ac:dyDescent="0.35">
      <c r="A8" s="288" t="s">
        <v>157</v>
      </c>
      <c r="B8" s="19"/>
      <c r="C8" s="148"/>
      <c r="D8" s="280"/>
      <c r="E8" s="280"/>
      <c r="F8" s="280"/>
      <c r="G8" s="281"/>
      <c r="H8" s="149">
        <f t="shared" si="10"/>
        <v>0</v>
      </c>
      <c r="I8" s="150" t="e">
        <f t="shared" si="11"/>
        <v>#DIV/0!</v>
      </c>
      <c r="J8" s="159"/>
      <c r="K8" s="282"/>
      <c r="L8" s="283"/>
      <c r="M8" s="280"/>
      <c r="N8" s="280"/>
      <c r="O8" s="151">
        <f t="shared" si="12"/>
        <v>0</v>
      </c>
      <c r="P8" s="152" t="e">
        <f t="shared" si="13"/>
        <v>#DIV/0!</v>
      </c>
      <c r="Q8" s="279"/>
      <c r="R8" s="284"/>
      <c r="S8" s="285"/>
      <c r="T8" s="279"/>
      <c r="U8" s="160"/>
      <c r="V8" s="58"/>
      <c r="W8" s="41" t="e">
        <f t="shared" si="14"/>
        <v>#DIV/0!</v>
      </c>
      <c r="X8" s="286"/>
      <c r="Y8" s="287"/>
      <c r="Z8" s="287"/>
      <c r="AA8" s="158"/>
    </row>
    <row r="9" spans="1:27" x14ac:dyDescent="0.35">
      <c r="A9" s="288" t="s">
        <v>158</v>
      </c>
      <c r="B9" s="19"/>
      <c r="C9" s="148"/>
      <c r="D9" s="280"/>
      <c r="E9" s="280"/>
      <c r="F9" s="280"/>
      <c r="G9" s="281"/>
      <c r="H9" s="149">
        <f t="shared" si="10"/>
        <v>0</v>
      </c>
      <c r="I9" s="150" t="e">
        <f t="shared" si="11"/>
        <v>#DIV/0!</v>
      </c>
      <c r="J9" s="159"/>
      <c r="K9" s="282"/>
      <c r="L9" s="283"/>
      <c r="M9" s="280"/>
      <c r="N9" s="280"/>
      <c r="O9" s="151">
        <f t="shared" si="12"/>
        <v>0</v>
      </c>
      <c r="P9" s="152" t="e">
        <f t="shared" si="13"/>
        <v>#DIV/0!</v>
      </c>
      <c r="Q9" s="279"/>
      <c r="R9" s="284"/>
      <c r="S9" s="285"/>
      <c r="T9" s="279"/>
      <c r="U9" s="160"/>
      <c r="V9" s="58"/>
      <c r="W9" s="41" t="e">
        <f t="shared" si="14"/>
        <v>#DIV/0!</v>
      </c>
      <c r="X9" s="286"/>
      <c r="Y9" s="287"/>
      <c r="Z9" s="287"/>
      <c r="AA9" s="158"/>
    </row>
    <row r="10" spans="1:27" x14ac:dyDescent="0.35">
      <c r="A10" s="290" t="s">
        <v>159</v>
      </c>
      <c r="B10" s="18"/>
      <c r="C10" s="148"/>
      <c r="D10" s="279"/>
      <c r="E10" s="280"/>
      <c r="F10" s="280"/>
      <c r="G10" s="281"/>
      <c r="H10" s="149">
        <f t="shared" si="10"/>
        <v>0</v>
      </c>
      <c r="I10" s="150" t="e">
        <f t="shared" si="11"/>
        <v>#DIV/0!</v>
      </c>
      <c r="J10" s="159"/>
      <c r="K10" s="282"/>
      <c r="L10" s="283"/>
      <c r="M10" s="280"/>
      <c r="N10" s="280"/>
      <c r="O10" s="151">
        <f t="shared" si="12"/>
        <v>0</v>
      </c>
      <c r="P10" s="152" t="e">
        <f t="shared" si="13"/>
        <v>#DIV/0!</v>
      </c>
      <c r="Q10" s="279"/>
      <c r="R10" s="284"/>
      <c r="S10" s="285"/>
      <c r="T10" s="279"/>
      <c r="U10" s="160"/>
      <c r="V10" s="58"/>
      <c r="W10" s="41" t="e">
        <f t="shared" si="14"/>
        <v>#DIV/0!</v>
      </c>
      <c r="X10" s="286"/>
      <c r="Y10" s="287"/>
      <c r="Z10" s="287"/>
      <c r="AA10" s="158"/>
    </row>
    <row r="11" spans="1:27" x14ac:dyDescent="0.35">
      <c r="A11" s="290" t="s">
        <v>160</v>
      </c>
      <c r="B11" s="18"/>
      <c r="C11" s="148"/>
      <c r="D11" s="279"/>
      <c r="E11" s="280"/>
      <c r="F11" s="280"/>
      <c r="G11" s="281"/>
      <c r="H11" s="149">
        <f t="shared" si="10"/>
        <v>0</v>
      </c>
      <c r="I11" s="150" t="e">
        <f t="shared" si="11"/>
        <v>#DIV/0!</v>
      </c>
      <c r="J11" s="159"/>
      <c r="K11" s="282"/>
      <c r="L11" s="283"/>
      <c r="M11" s="280"/>
      <c r="N11" s="280"/>
      <c r="O11" s="151">
        <f t="shared" si="12"/>
        <v>0</v>
      </c>
      <c r="P11" s="152" t="e">
        <f t="shared" si="13"/>
        <v>#DIV/0!</v>
      </c>
      <c r="Q11" s="279"/>
      <c r="R11" s="284"/>
      <c r="S11" s="285"/>
      <c r="T11" s="279"/>
      <c r="U11" s="160"/>
      <c r="V11" s="58"/>
      <c r="W11" s="41" t="e">
        <f t="shared" si="14"/>
        <v>#DIV/0!</v>
      </c>
      <c r="X11" s="286"/>
      <c r="Y11" s="287"/>
      <c r="Z11" s="287"/>
      <c r="AA11" s="158"/>
    </row>
    <row r="12" spans="1:27" x14ac:dyDescent="0.35">
      <c r="A12" s="290" t="s">
        <v>161</v>
      </c>
      <c r="B12" s="18"/>
      <c r="C12" s="148"/>
      <c r="D12" s="279"/>
      <c r="E12" s="280"/>
      <c r="F12" s="280"/>
      <c r="G12" s="281"/>
      <c r="H12" s="149">
        <f t="shared" si="10"/>
        <v>0</v>
      </c>
      <c r="I12" s="150" t="e">
        <f t="shared" si="11"/>
        <v>#DIV/0!</v>
      </c>
      <c r="J12" s="159"/>
      <c r="K12" s="282"/>
      <c r="L12" s="283"/>
      <c r="M12" s="280"/>
      <c r="N12" s="280"/>
      <c r="O12" s="151">
        <f t="shared" si="12"/>
        <v>0</v>
      </c>
      <c r="P12" s="152" t="e">
        <f t="shared" si="13"/>
        <v>#DIV/0!</v>
      </c>
      <c r="Q12" s="279"/>
      <c r="R12" s="284"/>
      <c r="S12" s="285"/>
      <c r="T12" s="279"/>
      <c r="U12" s="160"/>
      <c r="V12" s="58"/>
      <c r="W12" s="41" t="e">
        <f t="shared" si="14"/>
        <v>#DIV/0!</v>
      </c>
      <c r="X12" s="286"/>
      <c r="Y12" s="287"/>
      <c r="Z12" s="287"/>
      <c r="AA12" s="158"/>
    </row>
    <row r="13" spans="1:27" x14ac:dyDescent="0.35">
      <c r="A13" s="290" t="s">
        <v>162</v>
      </c>
      <c r="B13" s="18"/>
      <c r="C13" s="148"/>
      <c r="D13" s="279"/>
      <c r="E13" s="280"/>
      <c r="F13" s="280"/>
      <c r="G13" s="281"/>
      <c r="H13" s="149">
        <f t="shared" si="10"/>
        <v>0</v>
      </c>
      <c r="I13" s="150" t="e">
        <f t="shared" si="11"/>
        <v>#DIV/0!</v>
      </c>
      <c r="J13" s="159"/>
      <c r="K13" s="282"/>
      <c r="L13" s="283"/>
      <c r="M13" s="280"/>
      <c r="N13" s="280"/>
      <c r="O13" s="151">
        <f t="shared" si="12"/>
        <v>0</v>
      </c>
      <c r="P13" s="152" t="e">
        <f t="shared" si="13"/>
        <v>#DIV/0!</v>
      </c>
      <c r="Q13" s="279"/>
      <c r="R13" s="284"/>
      <c r="S13" s="285"/>
      <c r="T13" s="279"/>
      <c r="U13" s="160"/>
      <c r="V13" s="58"/>
      <c r="W13" s="41" t="e">
        <f t="shared" si="14"/>
        <v>#DIV/0!</v>
      </c>
      <c r="X13" s="291"/>
      <c r="Y13" s="292"/>
      <c r="Z13" s="292"/>
      <c r="AA13" s="158"/>
    </row>
    <row r="14" spans="1:27" ht="15" thickBot="1" x14ac:dyDescent="0.4">
      <c r="A14" s="293" t="s">
        <v>163</v>
      </c>
      <c r="B14" s="294"/>
      <c r="C14" s="295">
        <f t="shared" ref="C14:H14" si="15">SUM(C2:C13)</f>
        <v>0</v>
      </c>
      <c r="D14" s="296">
        <f t="shared" si="15"/>
        <v>0</v>
      </c>
      <c r="E14" s="295">
        <f t="shared" si="15"/>
        <v>0</v>
      </c>
      <c r="F14" s="295">
        <f t="shared" si="15"/>
        <v>0</v>
      </c>
      <c r="G14" s="295">
        <f t="shared" si="15"/>
        <v>0</v>
      </c>
      <c r="H14" s="295">
        <f t="shared" si="15"/>
        <v>0</v>
      </c>
      <c r="I14" s="297" t="e">
        <f t="shared" si="11"/>
        <v>#DIV/0!</v>
      </c>
      <c r="J14" s="298">
        <f t="shared" ref="J14:O14" si="16">SUM(J2:J13)</f>
        <v>0</v>
      </c>
      <c r="K14" s="295">
        <f t="shared" si="16"/>
        <v>0</v>
      </c>
      <c r="L14" s="295">
        <f t="shared" si="16"/>
        <v>0</v>
      </c>
      <c r="M14" s="295">
        <f t="shared" si="16"/>
        <v>0</v>
      </c>
      <c r="N14" s="295">
        <f t="shared" si="16"/>
        <v>0</v>
      </c>
      <c r="O14" s="295">
        <f t="shared" si="16"/>
        <v>0</v>
      </c>
      <c r="P14" s="297" t="e">
        <f t="shared" si="13"/>
        <v>#DIV/0!</v>
      </c>
      <c r="Q14" s="295">
        <f>SUM(Q2:Q13)</f>
        <v>0</v>
      </c>
      <c r="R14" s="295">
        <f>SUM(R2:R13)</f>
        <v>0</v>
      </c>
      <c r="S14" s="295">
        <f>SUM(S2:S13)</f>
        <v>0</v>
      </c>
      <c r="T14" s="295">
        <f>SUM(T2:T13)</f>
        <v>0</v>
      </c>
      <c r="U14" s="295">
        <f>SUM(U2:U13)</f>
        <v>0</v>
      </c>
      <c r="V14" s="299"/>
      <c r="W14" s="300" t="e">
        <f t="shared" si="14"/>
        <v>#DIV/0!</v>
      </c>
      <c r="X14" s="301">
        <f>SUM(X2:X12)</f>
        <v>0</v>
      </c>
      <c r="Y14" s="298">
        <f>SUM(Y2:Y12)</f>
        <v>0</v>
      </c>
      <c r="Z14" s="298">
        <f>SUM(Z2:Z12)</f>
        <v>0</v>
      </c>
      <c r="AA14" s="302">
        <f>SUM(AA2:AA12)</f>
        <v>0</v>
      </c>
    </row>
    <row r="15" spans="1:27" x14ac:dyDescent="0.35">
      <c r="A15" s="40"/>
      <c r="B15" s="40"/>
      <c r="C15" s="37"/>
      <c r="D15" s="39"/>
      <c r="E15" s="37"/>
      <c r="F15" s="37"/>
      <c r="G15" s="37"/>
      <c r="H15" s="37"/>
      <c r="I15" s="38"/>
      <c r="J15" s="36"/>
      <c r="K15" s="37"/>
      <c r="L15" s="37"/>
      <c r="M15" s="37"/>
      <c r="N15" s="37"/>
      <c r="O15" s="37"/>
      <c r="P15" s="38"/>
      <c r="Q15" s="37"/>
      <c r="R15" s="37"/>
      <c r="S15" s="37"/>
      <c r="T15" s="37"/>
      <c r="U15" s="37"/>
      <c r="V15" s="37"/>
      <c r="W15" s="36"/>
      <c r="X15" s="36"/>
      <c r="Y15" s="36"/>
      <c r="Z15" s="36"/>
      <c r="AA15" s="36"/>
    </row>
    <row r="16" spans="1:27" x14ac:dyDescent="0.35">
      <c r="A16" s="40"/>
      <c r="B16" s="40"/>
      <c r="C16" s="37"/>
      <c r="D16" s="39"/>
      <c r="E16" s="37"/>
      <c r="F16" s="37"/>
      <c r="G16" s="37"/>
      <c r="H16" s="37"/>
      <c r="I16" s="38"/>
      <c r="J16" s="36"/>
      <c r="K16" s="37"/>
      <c r="L16" s="37"/>
      <c r="M16" s="37"/>
      <c r="N16" s="37"/>
      <c r="O16" s="37"/>
      <c r="P16" s="38"/>
      <c r="Q16" s="37"/>
      <c r="R16" s="37"/>
      <c r="S16" s="37"/>
      <c r="T16" s="37"/>
      <c r="U16" s="37"/>
      <c r="V16" s="37"/>
      <c r="W16" s="36"/>
      <c r="X16" s="36"/>
      <c r="Y16" s="36"/>
      <c r="Z16" s="36"/>
      <c r="AA16" s="36"/>
    </row>
    <row r="17" spans="1:31" s="23" customFormat="1" x14ac:dyDescent="0.35">
      <c r="A17" s="303" t="s">
        <v>164</v>
      </c>
      <c r="B17" s="303" t="s">
        <v>165</v>
      </c>
      <c r="C17" s="304"/>
      <c r="D17" s="305"/>
      <c r="E17" s="306"/>
      <c r="F17" s="306"/>
      <c r="G17" s="306"/>
      <c r="H17" s="307">
        <f>SUM(E17:G17)</f>
        <v>0</v>
      </c>
      <c r="I17" s="308" t="e">
        <f>H17/C17*100</f>
        <v>#DIV/0!</v>
      </c>
      <c r="J17" s="309"/>
      <c r="K17" s="310"/>
      <c r="L17" s="306"/>
      <c r="M17" s="306"/>
      <c r="N17" s="306"/>
      <c r="O17" s="311">
        <f>SUM(L17:N17)</f>
        <v>0</v>
      </c>
      <c r="P17" s="312" t="e">
        <f>O17/C17*100</f>
        <v>#DIV/0!</v>
      </c>
      <c r="Q17" s="310"/>
      <c r="R17" s="310"/>
      <c r="S17" s="310"/>
      <c r="T17" s="310"/>
      <c r="U17" s="310"/>
      <c r="V17" s="310"/>
      <c r="W17" s="313" t="e">
        <f>(T17+U17)/C17*100</f>
        <v>#DIV/0!</v>
      </c>
      <c r="X17" s="313"/>
      <c r="Y17" s="313"/>
      <c r="Z17" s="429"/>
      <c r="AA17" s="430"/>
      <c r="AB17" s="35"/>
    </row>
    <row r="18" spans="1:31" s="23" customFormat="1" x14ac:dyDescent="0.35">
      <c r="A18" s="303" t="s">
        <v>166</v>
      </c>
      <c r="B18" s="303" t="s">
        <v>165</v>
      </c>
      <c r="C18" s="304"/>
      <c r="D18" s="305"/>
      <c r="E18" s="306"/>
      <c r="F18" s="306"/>
      <c r="G18" s="306"/>
      <c r="H18" s="307">
        <f>SUM(E18:G18)</f>
        <v>0</v>
      </c>
      <c r="I18" s="308" t="e">
        <f>H18/C18*100</f>
        <v>#DIV/0!</v>
      </c>
      <c r="J18" s="309"/>
      <c r="K18" s="310"/>
      <c r="L18" s="306"/>
      <c r="M18" s="306"/>
      <c r="N18" s="306"/>
      <c r="O18" s="311">
        <f>SUM(L18:N18)</f>
        <v>0</v>
      </c>
      <c r="P18" s="312" t="e">
        <f>O18/C18*100</f>
        <v>#DIV/0!</v>
      </c>
      <c r="Q18" s="310"/>
      <c r="R18" s="310"/>
      <c r="S18" s="310"/>
      <c r="T18" s="310"/>
      <c r="U18" s="310"/>
      <c r="V18" s="310"/>
      <c r="W18" s="313" t="e">
        <f>(T18+U18)/C18*100</f>
        <v>#DIV/0!</v>
      </c>
      <c r="X18" s="313"/>
      <c r="Y18" s="313"/>
      <c r="Z18" s="429"/>
      <c r="AA18" s="430"/>
      <c r="AB18" s="431" t="s">
        <v>167</v>
      </c>
      <c r="AC18" s="432"/>
      <c r="AD18" s="432"/>
      <c r="AE18" s="432"/>
    </row>
    <row r="19" spans="1:31" s="23" customFormat="1" x14ac:dyDescent="0.35">
      <c r="A19" s="303" t="s">
        <v>168</v>
      </c>
      <c r="B19" s="303" t="s">
        <v>165</v>
      </c>
      <c r="C19" s="304"/>
      <c r="D19" s="305"/>
      <c r="E19" s="306"/>
      <c r="F19" s="306"/>
      <c r="G19" s="306"/>
      <c r="H19" s="307">
        <f>SUM(E19:G19)</f>
        <v>0</v>
      </c>
      <c r="I19" s="308" t="e">
        <f>H19/C19*100</f>
        <v>#DIV/0!</v>
      </c>
      <c r="J19" s="309"/>
      <c r="K19" s="310"/>
      <c r="L19" s="306"/>
      <c r="M19" s="306"/>
      <c r="N19" s="306"/>
      <c r="O19" s="311">
        <f>SUM(L19:N19)</f>
        <v>0</v>
      </c>
      <c r="P19" s="312" t="e">
        <f>O19/C19*100</f>
        <v>#DIV/0!</v>
      </c>
      <c r="Q19" s="310"/>
      <c r="R19" s="310"/>
      <c r="S19" s="310"/>
      <c r="T19" s="310"/>
      <c r="U19" s="310"/>
      <c r="V19" s="310"/>
      <c r="W19" s="313" t="e">
        <f>(T19+U19)/C19*100</f>
        <v>#DIV/0!</v>
      </c>
      <c r="X19" s="313"/>
      <c r="Y19" s="313"/>
      <c r="Z19" s="429"/>
      <c r="AA19" s="430"/>
    </row>
    <row r="20" spans="1:31" s="23" customFormat="1" x14ac:dyDescent="0.35">
      <c r="A20" s="34"/>
      <c r="B20" s="34"/>
      <c r="C20" s="33"/>
      <c r="D20" s="32"/>
      <c r="E20" s="28"/>
      <c r="F20" s="28"/>
      <c r="G20" s="28"/>
      <c r="H20" s="31"/>
      <c r="I20" s="30"/>
      <c r="J20" s="29"/>
      <c r="K20" s="25"/>
      <c r="L20" s="28"/>
      <c r="M20" s="28"/>
      <c r="N20" s="28"/>
      <c r="O20" s="27"/>
      <c r="P20" s="26"/>
      <c r="Q20" s="25"/>
      <c r="R20" s="25"/>
      <c r="S20" s="25"/>
      <c r="T20" s="25"/>
      <c r="U20" s="25"/>
      <c r="V20" s="25"/>
      <c r="W20" s="24"/>
      <c r="X20" s="24"/>
      <c r="Y20" s="24"/>
      <c r="Z20" s="24"/>
      <c r="AA20" s="24"/>
    </row>
    <row r="21" spans="1:31" ht="15" thickBot="1" x14ac:dyDescent="0.4"/>
    <row r="22" spans="1:31" ht="15" thickBot="1" x14ac:dyDescent="0.4">
      <c r="A22" s="22"/>
      <c r="B22" s="21" t="s">
        <v>125</v>
      </c>
      <c r="C22" s="20" t="s">
        <v>126</v>
      </c>
    </row>
    <row r="23" spans="1:31" x14ac:dyDescent="0.35">
      <c r="A23" s="147" t="s">
        <v>151</v>
      </c>
      <c r="B23" s="18"/>
      <c r="C23" s="153"/>
    </row>
    <row r="24" spans="1:31" x14ac:dyDescent="0.35">
      <c r="A24" s="288" t="s">
        <v>152</v>
      </c>
      <c r="B24" s="19"/>
      <c r="C24" s="153"/>
    </row>
    <row r="25" spans="1:31" x14ac:dyDescent="0.35">
      <c r="A25" s="288" t="s">
        <v>153</v>
      </c>
      <c r="B25" s="19"/>
      <c r="C25" s="153"/>
    </row>
    <row r="26" spans="1:31" x14ac:dyDescent="0.35">
      <c r="A26" s="288" t="s">
        <v>154</v>
      </c>
      <c r="B26" s="19"/>
      <c r="C26" s="153"/>
    </row>
    <row r="27" spans="1:31" x14ac:dyDescent="0.35">
      <c r="A27" s="288" t="s">
        <v>155</v>
      </c>
      <c r="B27" s="19"/>
      <c r="C27" s="153"/>
    </row>
    <row r="28" spans="1:31" x14ac:dyDescent="0.35">
      <c r="A28" s="288" t="s">
        <v>156</v>
      </c>
      <c r="B28" s="19"/>
      <c r="C28" s="153"/>
    </row>
    <row r="29" spans="1:31" x14ac:dyDescent="0.35">
      <c r="A29" s="288" t="s">
        <v>157</v>
      </c>
      <c r="B29" s="19"/>
      <c r="C29" s="153"/>
    </row>
    <row r="30" spans="1:31" x14ac:dyDescent="0.35">
      <c r="A30" s="288" t="s">
        <v>158</v>
      </c>
      <c r="B30" s="19"/>
      <c r="C30" s="153"/>
    </row>
    <row r="31" spans="1:31" x14ac:dyDescent="0.35">
      <c r="A31" s="290" t="s">
        <v>159</v>
      </c>
      <c r="B31" s="18"/>
      <c r="C31" s="153"/>
    </row>
    <row r="32" spans="1:31" x14ac:dyDescent="0.35">
      <c r="A32" s="290" t="s">
        <v>160</v>
      </c>
      <c r="B32" s="18"/>
      <c r="C32" s="153"/>
    </row>
    <row r="33" spans="1:3" x14ac:dyDescent="0.35">
      <c r="A33" s="290" t="s">
        <v>161</v>
      </c>
      <c r="B33" s="18"/>
      <c r="C33" s="153"/>
    </row>
    <row r="34" spans="1:3" x14ac:dyDescent="0.35">
      <c r="A34" s="290" t="s">
        <v>162</v>
      </c>
      <c r="B34" s="18"/>
      <c r="C34" s="153"/>
    </row>
  </sheetData>
  <mergeCells count="4">
    <mergeCell ref="Z17:AA17"/>
    <mergeCell ref="Z18:AA18"/>
    <mergeCell ref="Z19:AA19"/>
    <mergeCell ref="AB18:AE18"/>
  </mergeCells>
  <pageMargins left="0.7" right="0.7" top="0.75" bottom="0.75" header="0.3" footer="0.3"/>
  <pageSetup paperSize="9" orientation="portrait" r:id="rId1"/>
  <ignoredErrors>
    <ignoredError sqref="I6:I14 I17:I19 P17:P19 W17:W19 P6:P13 W6:W14" evalError="1"/>
    <ignoredError sqref="P14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R51"/>
  <sheetViews>
    <sheetView zoomScale="50" zoomScaleNormal="50" workbookViewId="0">
      <selection activeCell="D16" sqref="D16"/>
    </sheetView>
  </sheetViews>
  <sheetFormatPr baseColWidth="10" defaultColWidth="10.90625" defaultRowHeight="21" x14ac:dyDescent="0.5"/>
  <cols>
    <col min="1" max="1" width="21.36328125" style="78" bestFit="1" customWidth="1"/>
    <col min="2" max="2" width="37.36328125" style="79" customWidth="1"/>
    <col min="3" max="3" width="23.81640625" style="74" bestFit="1" customWidth="1"/>
    <col min="4" max="4" width="17.90625" style="74" bestFit="1" customWidth="1"/>
    <col min="5" max="5" width="62.7265625" style="74" bestFit="1" customWidth="1"/>
    <col min="6" max="6" width="18.1796875" style="74" bestFit="1" customWidth="1"/>
    <col min="7" max="7" width="37.6328125" style="74" bestFit="1" customWidth="1"/>
    <col min="8" max="8" width="17.90625" style="74" bestFit="1" customWidth="1"/>
    <col min="9" max="9" width="65.6328125" style="74" bestFit="1" customWidth="1"/>
    <col min="10" max="10" width="18.1796875" style="74" bestFit="1" customWidth="1"/>
    <col min="11" max="11" width="33.08984375" style="74" bestFit="1" customWidth="1"/>
    <col min="12" max="12" width="17.90625" style="74" bestFit="1" customWidth="1"/>
    <col min="13" max="13" width="11.81640625" style="74" bestFit="1" customWidth="1"/>
    <col min="14" max="14" width="17.90625" style="74" bestFit="1" customWidth="1"/>
    <col min="15" max="15" width="14.81640625" style="74" bestFit="1" customWidth="1"/>
    <col min="16" max="16" width="17.90625" style="74" bestFit="1" customWidth="1"/>
    <col min="17" max="17" width="15.453125" style="74" bestFit="1" customWidth="1"/>
    <col min="18" max="18" width="18.1796875" style="74" customWidth="1"/>
    <col min="19" max="16384" width="10.90625" style="74"/>
  </cols>
  <sheetData>
    <row r="1" spans="1:18" s="71" customFormat="1" x14ac:dyDescent="0.5">
      <c r="A1" s="68" t="s">
        <v>169</v>
      </c>
      <c r="B1" s="69" t="s">
        <v>170</v>
      </c>
      <c r="C1" s="70" t="s">
        <v>171</v>
      </c>
    </row>
    <row r="2" spans="1:18" x14ac:dyDescent="0.5">
      <c r="A2" s="72"/>
      <c r="B2" s="73"/>
      <c r="C2" s="161"/>
    </row>
    <row r="3" spans="1:18" x14ac:dyDescent="0.5">
      <c r="A3" s="72"/>
      <c r="B3" s="73"/>
      <c r="C3" s="161"/>
    </row>
    <row r="4" spans="1:18" x14ac:dyDescent="0.5">
      <c r="A4" s="72"/>
      <c r="B4" s="73"/>
      <c r="C4" s="161"/>
    </row>
    <row r="5" spans="1:18" ht="21.5" thickBot="1" x14ac:dyDescent="0.55000000000000004">
      <c r="A5" s="75"/>
      <c r="B5" s="76"/>
      <c r="C5" s="77"/>
    </row>
    <row r="6" spans="1:18" ht="21.5" thickBot="1" x14ac:dyDescent="0.55000000000000004"/>
    <row r="7" spans="1:18" s="88" customFormat="1" ht="24" thickBot="1" x14ac:dyDescent="0.6">
      <c r="A7" s="80"/>
      <c r="B7" s="81" t="s">
        <v>148</v>
      </c>
      <c r="C7" s="82" t="s">
        <v>151</v>
      </c>
      <c r="D7" s="83" t="s">
        <v>172</v>
      </c>
      <c r="E7" s="84" t="s">
        <v>173</v>
      </c>
      <c r="F7" s="83" t="s">
        <v>172</v>
      </c>
      <c r="G7" s="82" t="s">
        <v>174</v>
      </c>
      <c r="H7" s="83" t="s">
        <v>172</v>
      </c>
      <c r="I7" s="85" t="s">
        <v>175</v>
      </c>
      <c r="J7" s="86" t="s">
        <v>172</v>
      </c>
      <c r="K7" s="85" t="s">
        <v>176</v>
      </c>
      <c r="L7" s="86" t="s">
        <v>172</v>
      </c>
      <c r="M7" s="85" t="s">
        <v>177</v>
      </c>
      <c r="N7" s="86" t="s">
        <v>172</v>
      </c>
      <c r="O7" s="85" t="s">
        <v>178</v>
      </c>
      <c r="P7" s="87" t="s">
        <v>172</v>
      </c>
      <c r="Q7" s="85" t="s">
        <v>179</v>
      </c>
      <c r="R7" s="87" t="s">
        <v>172</v>
      </c>
    </row>
    <row r="8" spans="1:18" s="95" customFormat="1" ht="21.5" thickBot="1" x14ac:dyDescent="0.4">
      <c r="A8" s="89" t="s">
        <v>180</v>
      </c>
      <c r="B8" s="90"/>
      <c r="C8" s="91"/>
      <c r="D8" s="92"/>
      <c r="E8" s="93"/>
      <c r="F8" s="92"/>
      <c r="G8" s="91"/>
      <c r="H8" s="92"/>
      <c r="I8" s="91"/>
      <c r="J8" s="92"/>
      <c r="K8" s="91"/>
      <c r="L8" s="92"/>
      <c r="M8" s="91"/>
      <c r="N8" s="92"/>
      <c r="O8" s="91"/>
      <c r="P8" s="94"/>
      <c r="Q8" s="91"/>
      <c r="R8" s="94"/>
    </row>
    <row r="9" spans="1:18" s="79" customFormat="1" ht="16" thickBot="1" x14ac:dyDescent="0.4">
      <c r="A9" s="436" t="s">
        <v>181</v>
      </c>
      <c r="B9" s="96"/>
      <c r="C9" s="136"/>
      <c r="D9" s="141"/>
      <c r="E9" s="137"/>
      <c r="F9" s="141"/>
      <c r="G9" s="136"/>
      <c r="H9" s="141"/>
      <c r="I9" s="136"/>
      <c r="J9" s="141"/>
      <c r="K9" s="136"/>
      <c r="L9" s="141"/>
      <c r="M9" s="136"/>
      <c r="N9" s="141"/>
      <c r="O9" s="136"/>
      <c r="P9" s="141"/>
      <c r="Q9" s="136"/>
      <c r="R9" s="141"/>
    </row>
    <row r="10" spans="1:18" s="79" customFormat="1" ht="15.5" x14ac:dyDescent="0.35">
      <c r="A10" s="437"/>
      <c r="B10" s="100"/>
      <c r="C10" s="137"/>
      <c r="D10" s="142"/>
      <c r="E10" s="136"/>
      <c r="F10" s="142"/>
      <c r="G10" s="137"/>
      <c r="H10" s="142"/>
      <c r="I10" s="137"/>
      <c r="J10" s="142"/>
      <c r="K10" s="137"/>
      <c r="L10" s="142"/>
      <c r="M10" s="137"/>
      <c r="N10" s="142"/>
      <c r="O10" s="137"/>
      <c r="P10" s="142"/>
      <c r="Q10" s="137"/>
      <c r="R10" s="142"/>
    </row>
    <row r="11" spans="1:18" s="79" customFormat="1" ht="15.5" x14ac:dyDescent="0.35">
      <c r="A11" s="437"/>
      <c r="B11" s="100"/>
      <c r="C11" s="137"/>
      <c r="D11" s="142"/>
      <c r="E11" s="137"/>
      <c r="F11" s="142"/>
      <c r="G11" s="137"/>
      <c r="H11" s="142"/>
      <c r="I11" s="137"/>
      <c r="J11" s="142"/>
      <c r="K11" s="137"/>
      <c r="L11" s="142"/>
      <c r="M11" s="137"/>
      <c r="N11" s="142"/>
      <c r="O11" s="137"/>
      <c r="P11" s="142"/>
      <c r="Q11" s="137"/>
      <c r="R11" s="142"/>
    </row>
    <row r="12" spans="1:18" s="79" customFormat="1" ht="15.5" x14ac:dyDescent="0.35">
      <c r="A12" s="437"/>
      <c r="B12" s="100"/>
      <c r="C12" s="137"/>
      <c r="D12" s="142"/>
      <c r="F12" s="142"/>
      <c r="G12" s="137"/>
      <c r="H12" s="142"/>
      <c r="I12" s="137"/>
      <c r="J12" s="142"/>
      <c r="K12" s="137"/>
      <c r="L12" s="142"/>
      <c r="M12" s="137"/>
      <c r="N12" s="142"/>
      <c r="O12" s="137"/>
      <c r="P12" s="142"/>
      <c r="Q12" s="137"/>
      <c r="R12" s="142"/>
    </row>
    <row r="13" spans="1:18" ht="16" thickBot="1" x14ac:dyDescent="0.4">
      <c r="A13" s="438"/>
      <c r="B13" s="103"/>
      <c r="C13" s="104"/>
      <c r="D13" s="105"/>
      <c r="E13" s="137"/>
      <c r="F13" s="105"/>
      <c r="G13" s="162"/>
      <c r="H13" s="105"/>
      <c r="I13" s="104"/>
      <c r="J13" s="105"/>
      <c r="K13" s="104"/>
      <c r="L13" s="105"/>
      <c r="M13" s="104"/>
      <c r="N13" s="105"/>
      <c r="O13" s="104"/>
      <c r="P13" s="105"/>
      <c r="Q13" s="104"/>
      <c r="R13" s="105"/>
    </row>
    <row r="14" spans="1:18" s="111" customFormat="1" x14ac:dyDescent="0.35">
      <c r="A14" s="107" t="s">
        <v>182</v>
      </c>
      <c r="B14" s="96"/>
      <c r="C14" s="139"/>
      <c r="D14" s="140"/>
      <c r="E14" s="110"/>
      <c r="F14" s="109"/>
      <c r="G14" s="139"/>
      <c r="H14" s="109"/>
      <c r="I14" s="139"/>
      <c r="J14" s="109"/>
      <c r="K14" s="139"/>
      <c r="L14" s="109"/>
      <c r="M14" s="139"/>
      <c r="N14" s="109"/>
      <c r="O14" s="139"/>
      <c r="P14" s="109"/>
      <c r="Q14" s="108"/>
      <c r="R14" s="109"/>
    </row>
    <row r="15" spans="1:18" x14ac:dyDescent="0.35">
      <c r="A15" s="112" t="s">
        <v>183</v>
      </c>
      <c r="B15" s="100"/>
      <c r="C15" s="102"/>
      <c r="D15" s="101"/>
      <c r="F15" s="101"/>
      <c r="G15" s="102"/>
      <c r="H15" s="101"/>
      <c r="I15" s="102"/>
      <c r="J15" s="101"/>
      <c r="K15" s="102"/>
      <c r="L15" s="101"/>
      <c r="M15" s="102"/>
      <c r="N15" s="101"/>
      <c r="O15" s="102"/>
      <c r="P15" s="101"/>
      <c r="Q15" s="102"/>
      <c r="R15" s="101"/>
    </row>
    <row r="16" spans="1:18" s="111" customFormat="1" x14ac:dyDescent="0.35">
      <c r="A16" s="113" t="s">
        <v>128</v>
      </c>
      <c r="B16" s="100"/>
      <c r="C16" s="114"/>
      <c r="D16" s="115"/>
      <c r="E16" s="116"/>
      <c r="F16" s="115"/>
      <c r="G16" s="114"/>
      <c r="H16" s="115"/>
      <c r="I16" s="114"/>
      <c r="J16" s="115"/>
      <c r="K16" s="114"/>
      <c r="L16" s="115"/>
      <c r="M16" s="163"/>
      <c r="N16" s="115"/>
      <c r="O16" s="114"/>
      <c r="P16" s="115"/>
      <c r="Q16" s="114"/>
      <c r="R16" s="115"/>
    </row>
    <row r="17" spans="1:18" s="111" customFormat="1" x14ac:dyDescent="0.35">
      <c r="A17" s="117" t="s">
        <v>184</v>
      </c>
      <c r="B17" s="100"/>
      <c r="C17" s="118"/>
      <c r="D17" s="119"/>
      <c r="E17" s="120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</row>
    <row r="18" spans="1:18" ht="21.5" thickBot="1" x14ac:dyDescent="0.4">
      <c r="A18" s="127" t="s">
        <v>185</v>
      </c>
      <c r="B18" s="103"/>
      <c r="C18" s="104"/>
      <c r="D18" s="105"/>
      <c r="E18" s="106"/>
      <c r="F18" s="105"/>
      <c r="G18" s="104"/>
      <c r="H18" s="105"/>
      <c r="I18" s="104"/>
      <c r="J18" s="105"/>
      <c r="K18" s="104"/>
      <c r="L18" s="105"/>
      <c r="M18" s="104"/>
      <c r="N18" s="105"/>
      <c r="O18" s="125"/>
      <c r="P18" s="126"/>
      <c r="Q18" s="125"/>
      <c r="R18" s="126"/>
    </row>
    <row r="19" spans="1:18" ht="15.5" x14ac:dyDescent="0.35">
      <c r="A19" s="439" t="s">
        <v>186</v>
      </c>
      <c r="B19" s="96"/>
      <c r="C19" s="99"/>
      <c r="D19" s="97"/>
      <c r="E19" s="98"/>
      <c r="F19" s="97"/>
      <c r="G19" s="99"/>
      <c r="H19" s="97"/>
      <c r="I19" s="99"/>
      <c r="J19" s="97"/>
      <c r="K19" s="99"/>
      <c r="L19" s="97"/>
      <c r="M19" s="99"/>
      <c r="N19" s="97"/>
      <c r="O19" s="99"/>
      <c r="P19" s="97"/>
      <c r="Q19" s="99"/>
      <c r="R19" s="97"/>
    </row>
    <row r="20" spans="1:18" ht="15.5" x14ac:dyDescent="0.35">
      <c r="A20" s="440"/>
      <c r="B20" s="100" t="s">
        <v>187</v>
      </c>
      <c r="C20" s="102"/>
      <c r="D20" s="101"/>
      <c r="F20" s="101"/>
      <c r="G20" s="102"/>
      <c r="H20" s="101"/>
      <c r="I20" s="102"/>
      <c r="J20" s="101"/>
      <c r="K20" s="102"/>
      <c r="L20" s="101"/>
      <c r="M20" s="102"/>
      <c r="N20" s="101"/>
      <c r="O20" s="102"/>
      <c r="P20" s="101"/>
      <c r="Q20" s="102"/>
      <c r="R20" s="101"/>
    </row>
    <row r="21" spans="1:18" ht="15.5" x14ac:dyDescent="0.35">
      <c r="A21" s="440"/>
      <c r="B21" s="100" t="s">
        <v>188</v>
      </c>
      <c r="C21" s="102"/>
      <c r="D21" s="101"/>
      <c r="F21" s="101"/>
      <c r="G21" s="102"/>
      <c r="H21" s="101"/>
      <c r="I21" s="102"/>
      <c r="J21" s="101"/>
      <c r="K21" s="102"/>
      <c r="L21" s="101"/>
      <c r="M21" s="102"/>
      <c r="N21" s="101"/>
      <c r="O21" s="102"/>
      <c r="P21" s="101"/>
      <c r="Q21" s="102"/>
      <c r="R21" s="101"/>
    </row>
    <row r="22" spans="1:18" ht="15.5" x14ac:dyDescent="0.35">
      <c r="A22" s="440"/>
      <c r="B22" s="100"/>
      <c r="C22" s="102"/>
      <c r="D22" s="101"/>
      <c r="F22" s="101"/>
      <c r="G22" s="102"/>
      <c r="H22" s="101"/>
      <c r="I22" s="102"/>
      <c r="J22" s="101"/>
      <c r="K22" s="102"/>
      <c r="L22" s="101"/>
      <c r="M22" s="102"/>
      <c r="N22" s="101"/>
      <c r="O22" s="102"/>
      <c r="P22" s="101"/>
      <c r="Q22" s="102"/>
      <c r="R22" s="101"/>
    </row>
    <row r="23" spans="1:18" ht="16" thickBot="1" x14ac:dyDescent="0.4">
      <c r="A23" s="441"/>
      <c r="B23" s="103"/>
      <c r="C23" s="102"/>
      <c r="D23" s="101"/>
      <c r="E23" s="106"/>
      <c r="F23" s="105"/>
      <c r="G23" s="104"/>
      <c r="H23" s="105"/>
      <c r="I23" s="104"/>
      <c r="J23" s="105"/>
      <c r="K23" s="104"/>
      <c r="L23" s="105"/>
      <c r="M23" s="104"/>
      <c r="N23" s="105"/>
      <c r="O23" s="104"/>
      <c r="P23" s="105"/>
      <c r="Q23" s="104"/>
      <c r="R23" s="105"/>
    </row>
    <row r="24" spans="1:18" ht="15.5" x14ac:dyDescent="0.35">
      <c r="A24" s="433" t="s">
        <v>189</v>
      </c>
      <c r="B24" s="123" t="s">
        <v>190</v>
      </c>
      <c r="C24" s="136"/>
      <c r="D24" s="97"/>
      <c r="E24" s="138"/>
      <c r="F24" s="97"/>
      <c r="G24" s="136"/>
      <c r="H24" s="97"/>
      <c r="I24" s="99"/>
      <c r="J24" s="97"/>
      <c r="K24" s="99"/>
      <c r="L24" s="97"/>
      <c r="M24" s="164"/>
      <c r="N24" s="97"/>
      <c r="O24" s="99"/>
      <c r="P24" s="97"/>
      <c r="Q24" s="99"/>
      <c r="R24" s="97"/>
    </row>
    <row r="25" spans="1:18" ht="15.5" x14ac:dyDescent="0.35">
      <c r="A25" s="434"/>
      <c r="B25" s="124" t="s">
        <v>191</v>
      </c>
      <c r="C25" s="102"/>
      <c r="D25" s="101"/>
      <c r="E25" s="165"/>
      <c r="F25" s="101"/>
      <c r="H25" s="101"/>
      <c r="I25" s="102"/>
      <c r="J25" s="101"/>
      <c r="K25" s="102"/>
      <c r="L25" s="101"/>
      <c r="M25" s="102"/>
      <c r="N25" s="101"/>
      <c r="O25" s="102"/>
      <c r="P25" s="101"/>
      <c r="Q25" s="102"/>
      <c r="R25" s="101"/>
    </row>
    <row r="26" spans="1:18" ht="15.5" x14ac:dyDescent="0.35">
      <c r="A26" s="434"/>
      <c r="B26" s="124" t="s">
        <v>192</v>
      </c>
      <c r="C26" s="102"/>
      <c r="D26" s="101"/>
      <c r="F26" s="101"/>
      <c r="H26" s="101"/>
      <c r="I26" s="102"/>
      <c r="J26" s="101"/>
      <c r="K26" s="102"/>
      <c r="L26" s="101"/>
      <c r="M26" s="102"/>
      <c r="N26" s="101"/>
      <c r="O26" s="102"/>
      <c r="P26" s="101"/>
      <c r="Q26" s="102"/>
      <c r="R26" s="101"/>
    </row>
    <row r="27" spans="1:18" ht="16" thickBot="1" x14ac:dyDescent="0.4">
      <c r="A27" s="435"/>
      <c r="B27" s="103"/>
      <c r="C27" s="104"/>
      <c r="D27" s="105"/>
      <c r="E27" s="106"/>
      <c r="F27" s="105"/>
      <c r="G27" s="104"/>
      <c r="H27" s="105"/>
      <c r="I27" s="104"/>
      <c r="J27" s="105"/>
      <c r="K27" s="104"/>
      <c r="L27" s="105"/>
      <c r="M27" s="104"/>
      <c r="N27" s="105"/>
      <c r="O27" s="104"/>
      <c r="P27" s="105"/>
      <c r="Q27" s="104"/>
      <c r="R27" s="105"/>
    </row>
    <row r="28" spans="1:18" ht="21.5" thickBot="1" x14ac:dyDescent="0.55000000000000004">
      <c r="A28" s="121" t="s">
        <v>193</v>
      </c>
      <c r="B28" s="122"/>
      <c r="C28" s="104"/>
      <c r="D28" s="105"/>
      <c r="E28" s="106"/>
      <c r="F28" s="105"/>
      <c r="G28" s="104"/>
      <c r="H28" s="105"/>
      <c r="I28" s="104"/>
      <c r="J28" s="105"/>
      <c r="K28" s="104"/>
      <c r="L28" s="105"/>
      <c r="M28" s="104"/>
      <c r="N28" s="105"/>
      <c r="O28" s="104"/>
      <c r="P28" s="105"/>
      <c r="Q28" s="104"/>
      <c r="R28" s="105"/>
    </row>
    <row r="29" spans="1:18" ht="21.5" thickBot="1" x14ac:dyDescent="0.55000000000000004"/>
    <row r="30" spans="1:18" ht="24" thickBot="1" x14ac:dyDescent="0.6">
      <c r="A30" s="80"/>
      <c r="B30" s="81" t="s">
        <v>148</v>
      </c>
      <c r="C30" s="128" t="s">
        <v>194</v>
      </c>
      <c r="D30" s="129" t="s">
        <v>172</v>
      </c>
      <c r="E30" s="130" t="s">
        <v>195</v>
      </c>
      <c r="F30" s="129" t="s">
        <v>172</v>
      </c>
      <c r="G30" s="128" t="s">
        <v>161</v>
      </c>
      <c r="H30" s="129" t="s">
        <v>172</v>
      </c>
      <c r="I30" s="128" t="s">
        <v>162</v>
      </c>
      <c r="J30" s="129" t="s">
        <v>172</v>
      </c>
    </row>
    <row r="31" spans="1:18" ht="21.5" thickBot="1" x14ac:dyDescent="0.5">
      <c r="A31" s="89" t="s">
        <v>180</v>
      </c>
      <c r="B31" s="90"/>
      <c r="C31" s="131"/>
      <c r="D31" s="132"/>
      <c r="E31" s="133"/>
      <c r="F31" s="132"/>
      <c r="G31" s="131"/>
      <c r="H31" s="132"/>
      <c r="I31" s="131"/>
      <c r="J31" s="132"/>
      <c r="K31" s="135">
        <f>I31+G31+E31+C31+Q8+O8+M8+K8+I8+G8+E8+C8</f>
        <v>0</v>
      </c>
    </row>
    <row r="32" spans="1:18" ht="16" thickBot="1" x14ac:dyDescent="0.4">
      <c r="A32" s="436" t="s">
        <v>181</v>
      </c>
      <c r="B32" s="96"/>
      <c r="C32" s="166"/>
      <c r="D32" s="97"/>
      <c r="E32" s="98"/>
      <c r="F32" s="97"/>
      <c r="G32" s="99"/>
      <c r="H32" s="97"/>
      <c r="I32" s="99"/>
      <c r="J32" s="97"/>
    </row>
    <row r="33" spans="1:10" ht="15.5" x14ac:dyDescent="0.35">
      <c r="A33" s="437"/>
      <c r="B33" s="100"/>
      <c r="C33" s="167"/>
      <c r="D33" s="101"/>
      <c r="E33" s="166"/>
      <c r="F33" s="101"/>
      <c r="G33" s="167"/>
      <c r="H33" s="101"/>
      <c r="I33" s="102"/>
      <c r="J33" s="101"/>
    </row>
    <row r="34" spans="1:10" ht="15.5" x14ac:dyDescent="0.35">
      <c r="A34" s="437"/>
      <c r="B34" s="100"/>
      <c r="C34" s="167"/>
      <c r="D34" s="101"/>
      <c r="E34" s="167"/>
      <c r="F34" s="101"/>
      <c r="G34" s="167"/>
      <c r="H34" s="101"/>
      <c r="I34" s="167"/>
      <c r="J34" s="101"/>
    </row>
    <row r="35" spans="1:10" ht="15.5" x14ac:dyDescent="0.35">
      <c r="A35" s="437"/>
      <c r="B35" s="100"/>
      <c r="C35" s="102"/>
      <c r="D35" s="101"/>
      <c r="F35" s="101"/>
      <c r="G35" s="167"/>
      <c r="H35" s="101"/>
      <c r="I35" s="102"/>
      <c r="J35" s="101"/>
    </row>
    <row r="36" spans="1:10" ht="16" thickBot="1" x14ac:dyDescent="0.4">
      <c r="A36" s="438"/>
      <c r="B36" s="103"/>
      <c r="C36" s="104"/>
      <c r="D36" s="105"/>
      <c r="E36" s="106"/>
      <c r="F36" s="105"/>
      <c r="G36" s="162"/>
      <c r="H36" s="105"/>
      <c r="I36" s="104"/>
      <c r="J36" s="105"/>
    </row>
    <row r="37" spans="1:10" x14ac:dyDescent="0.35">
      <c r="A37" s="107" t="s">
        <v>182</v>
      </c>
      <c r="B37" s="96"/>
      <c r="C37" s="108"/>
      <c r="D37" s="109"/>
      <c r="E37" s="110"/>
      <c r="F37" s="109"/>
      <c r="G37" s="108"/>
      <c r="H37" s="109"/>
      <c r="I37" s="108"/>
      <c r="J37" s="109"/>
    </row>
    <row r="38" spans="1:10" x14ac:dyDescent="0.35">
      <c r="A38" s="112" t="s">
        <v>183</v>
      </c>
      <c r="B38" s="100"/>
      <c r="C38" s="102"/>
      <c r="D38" s="101"/>
      <c r="F38" s="101"/>
      <c r="G38" s="102"/>
      <c r="H38" s="101"/>
      <c r="I38" s="102"/>
      <c r="J38" s="101"/>
    </row>
    <row r="39" spans="1:10" x14ac:dyDescent="0.35">
      <c r="A39" s="113" t="s">
        <v>128</v>
      </c>
      <c r="B39" s="100"/>
      <c r="C39" s="114"/>
      <c r="D39" s="115"/>
      <c r="E39" s="116"/>
      <c r="F39" s="115"/>
      <c r="G39" s="114"/>
      <c r="H39" s="115"/>
      <c r="I39" s="114"/>
      <c r="J39" s="115"/>
    </row>
    <row r="40" spans="1:10" x14ac:dyDescent="0.35">
      <c r="A40" s="117" t="s">
        <v>184</v>
      </c>
      <c r="B40" s="100"/>
      <c r="C40" s="118"/>
      <c r="D40" s="119"/>
      <c r="E40" s="120"/>
      <c r="F40" s="119"/>
      <c r="G40" s="118"/>
      <c r="H40" s="119"/>
      <c r="I40" s="118"/>
      <c r="J40" s="119"/>
    </row>
    <row r="41" spans="1:10" ht="21.5" thickBot="1" x14ac:dyDescent="0.4">
      <c r="A41" s="127" t="s">
        <v>185</v>
      </c>
      <c r="B41" s="103"/>
      <c r="C41" s="125"/>
      <c r="D41" s="126"/>
      <c r="E41" s="134"/>
      <c r="F41" s="126"/>
      <c r="G41" s="125"/>
      <c r="H41" s="126"/>
      <c r="I41" s="125"/>
      <c r="J41" s="126"/>
    </row>
    <row r="42" spans="1:10" ht="15.5" x14ac:dyDescent="0.35">
      <c r="A42" s="439" t="s">
        <v>186</v>
      </c>
      <c r="B42" s="96"/>
      <c r="C42" s="99"/>
      <c r="D42" s="97"/>
      <c r="E42" s="98"/>
      <c r="F42" s="97"/>
      <c r="G42" s="99"/>
      <c r="H42" s="97"/>
      <c r="I42" s="99"/>
      <c r="J42" s="97"/>
    </row>
    <row r="43" spans="1:10" ht="15.5" x14ac:dyDescent="0.35">
      <c r="A43" s="440"/>
      <c r="B43" s="100" t="s">
        <v>187</v>
      </c>
      <c r="C43" s="102"/>
      <c r="D43" s="101"/>
      <c r="F43" s="101"/>
      <c r="G43" s="102"/>
      <c r="H43" s="101"/>
      <c r="I43" s="102"/>
      <c r="J43" s="101"/>
    </row>
    <row r="44" spans="1:10" ht="15.5" x14ac:dyDescent="0.35">
      <c r="A44" s="440"/>
      <c r="B44" s="100" t="s">
        <v>188</v>
      </c>
      <c r="C44" s="102"/>
      <c r="D44" s="101"/>
      <c r="F44" s="101"/>
      <c r="G44" s="102"/>
      <c r="H44" s="101"/>
      <c r="I44" s="102"/>
      <c r="J44" s="101"/>
    </row>
    <row r="45" spans="1:10" ht="15.5" x14ac:dyDescent="0.35">
      <c r="A45" s="440"/>
      <c r="B45" s="100"/>
      <c r="C45" s="102"/>
      <c r="D45" s="101"/>
      <c r="F45" s="101"/>
      <c r="G45" s="102"/>
      <c r="H45" s="101"/>
      <c r="I45" s="102"/>
      <c r="J45" s="101"/>
    </row>
    <row r="46" spans="1:10" ht="16" thickBot="1" x14ac:dyDescent="0.4">
      <c r="A46" s="441"/>
      <c r="B46" s="103"/>
      <c r="C46" s="102"/>
      <c r="D46" s="101"/>
      <c r="E46" s="106"/>
      <c r="F46" s="105"/>
      <c r="G46" s="104"/>
      <c r="H46" s="105"/>
      <c r="I46" s="104"/>
      <c r="J46" s="105"/>
    </row>
    <row r="47" spans="1:10" ht="15.5" x14ac:dyDescent="0.35">
      <c r="A47" s="433" t="s">
        <v>189</v>
      </c>
      <c r="B47" s="123" t="s">
        <v>190</v>
      </c>
      <c r="C47" s="99"/>
      <c r="D47" s="97"/>
      <c r="E47" s="98"/>
      <c r="F47" s="97"/>
      <c r="G47" s="99"/>
      <c r="H47" s="97"/>
      <c r="I47" s="99"/>
      <c r="J47" s="97"/>
    </row>
    <row r="48" spans="1:10" ht="15.5" x14ac:dyDescent="0.35">
      <c r="A48" s="434"/>
      <c r="B48" s="124" t="s">
        <v>191</v>
      </c>
      <c r="C48" s="102"/>
      <c r="D48" s="101"/>
      <c r="F48" s="101"/>
      <c r="H48" s="101"/>
      <c r="I48" s="102"/>
      <c r="J48" s="101"/>
    </row>
    <row r="49" spans="1:10" ht="15.5" x14ac:dyDescent="0.35">
      <c r="A49" s="434"/>
      <c r="B49" s="124" t="s">
        <v>192</v>
      </c>
      <c r="C49" s="102"/>
      <c r="D49" s="101"/>
      <c r="F49" s="101"/>
      <c r="H49" s="101"/>
      <c r="I49" s="102"/>
      <c r="J49" s="101"/>
    </row>
    <row r="50" spans="1:10" ht="16" thickBot="1" x14ac:dyDescent="0.4">
      <c r="A50" s="435"/>
      <c r="B50" s="103"/>
      <c r="C50" s="104"/>
      <c r="D50" s="105"/>
      <c r="E50" s="106"/>
      <c r="F50" s="105"/>
      <c r="G50" s="104"/>
      <c r="H50" s="105"/>
      <c r="I50" s="104"/>
      <c r="J50" s="105"/>
    </row>
    <row r="51" spans="1:10" ht="21.5" thickBot="1" x14ac:dyDescent="0.55000000000000004">
      <c r="A51" s="121" t="s">
        <v>193</v>
      </c>
      <c r="B51" s="122"/>
      <c r="C51" s="104"/>
      <c r="D51" s="105"/>
      <c r="E51" s="106"/>
      <c r="F51" s="105"/>
      <c r="G51" s="104"/>
      <c r="H51" s="105"/>
      <c r="I51" s="104"/>
      <c r="J51" s="105"/>
    </row>
  </sheetData>
  <mergeCells count="6">
    <mergeCell ref="A47:A50"/>
    <mergeCell ref="A9:A13"/>
    <mergeCell ref="A19:A23"/>
    <mergeCell ref="A24:A27"/>
    <mergeCell ref="A32:A36"/>
    <mergeCell ref="A42:A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A67"/>
  <sheetViews>
    <sheetView topLeftCell="D9" zoomScaleNormal="100" workbookViewId="0">
      <selection activeCell="P26" sqref="P26"/>
    </sheetView>
  </sheetViews>
  <sheetFormatPr baseColWidth="10" defaultColWidth="11.453125" defaultRowHeight="14.5" x14ac:dyDescent="0.35"/>
  <cols>
    <col min="1" max="1" width="2.81640625" bestFit="1" customWidth="1"/>
    <col min="2" max="2" width="2.81640625" customWidth="1"/>
    <col min="3" max="3" width="18" customWidth="1"/>
    <col min="4" max="4" width="3" customWidth="1"/>
    <col min="5" max="5" width="3.7265625" bestFit="1" customWidth="1"/>
    <col min="6" max="6" width="2.81640625" customWidth="1"/>
    <col min="7" max="7" width="18" customWidth="1"/>
    <col min="8" max="8" width="2.81640625" customWidth="1"/>
    <col min="9" max="9" width="0" hidden="1" customWidth="1"/>
    <col min="10" max="10" width="3" customWidth="1"/>
    <col min="11" max="11" width="2.81640625" customWidth="1"/>
    <col min="12" max="12" width="21" customWidth="1"/>
    <col min="13" max="13" width="3" customWidth="1"/>
    <col min="14" max="15" width="2.81640625" customWidth="1"/>
    <col min="16" max="16" width="18" customWidth="1"/>
    <col min="17" max="17" width="3" customWidth="1"/>
    <col min="18" max="19" width="2.81640625" customWidth="1"/>
    <col min="20" max="20" width="18" customWidth="1"/>
    <col min="21" max="21" width="3" customWidth="1"/>
    <col min="22" max="22" width="3.7265625" bestFit="1" customWidth="1"/>
    <col min="23" max="23" width="2.81640625" customWidth="1"/>
    <col min="24" max="24" width="18" customWidth="1"/>
    <col min="25" max="25" width="3" customWidth="1"/>
  </cols>
  <sheetData>
    <row r="1" spans="1:26" ht="16" thickBot="1" x14ac:dyDescent="0.4">
      <c r="A1" s="444" t="s">
        <v>196</v>
      </c>
      <c r="B1" s="445"/>
      <c r="C1" s="445"/>
      <c r="D1" s="446"/>
      <c r="E1" s="444" t="s">
        <v>152</v>
      </c>
      <c r="F1" s="445"/>
      <c r="G1" s="445"/>
      <c r="H1" s="168"/>
      <c r="I1" s="215"/>
      <c r="J1" s="444" t="s">
        <v>153</v>
      </c>
      <c r="K1" s="445"/>
      <c r="L1" s="445"/>
      <c r="M1" s="446"/>
      <c r="N1" s="447" t="s">
        <v>197</v>
      </c>
      <c r="O1" s="448"/>
      <c r="P1" s="448"/>
      <c r="Q1" s="449"/>
      <c r="R1" s="447" t="s">
        <v>176</v>
      </c>
      <c r="S1" s="448"/>
      <c r="T1" s="448"/>
      <c r="U1" s="449"/>
      <c r="V1" s="442"/>
      <c r="W1" s="443"/>
      <c r="X1" s="62" t="s">
        <v>177</v>
      </c>
      <c r="Y1" s="63"/>
    </row>
    <row r="2" spans="1:26" x14ac:dyDescent="0.35">
      <c r="A2" s="172" t="s">
        <v>198</v>
      </c>
      <c r="B2" s="154">
        <v>1</v>
      </c>
      <c r="C2" s="219"/>
      <c r="D2" s="222"/>
      <c r="E2" s="180" t="s">
        <v>199</v>
      </c>
      <c r="F2" s="249">
        <v>1</v>
      </c>
      <c r="G2" s="250" t="s">
        <v>200</v>
      </c>
      <c r="H2" s="222"/>
      <c r="I2" s="214" t="s">
        <v>199</v>
      </c>
      <c r="J2" s="314" t="s">
        <v>201</v>
      </c>
      <c r="K2" s="154">
        <v>1</v>
      </c>
      <c r="L2" s="388" t="s">
        <v>271</v>
      </c>
      <c r="M2" s="222"/>
      <c r="N2" s="314" t="s">
        <v>202</v>
      </c>
      <c r="O2" s="154">
        <v>1</v>
      </c>
      <c r="P2" s="155"/>
      <c r="Q2" s="222"/>
      <c r="R2" s="180" t="s">
        <v>203</v>
      </c>
      <c r="S2" s="249">
        <v>1</v>
      </c>
      <c r="T2" s="253" t="s">
        <v>200</v>
      </c>
      <c r="U2" s="222"/>
      <c r="V2" s="245" t="s">
        <v>204</v>
      </c>
      <c r="W2" s="154">
        <v>1</v>
      </c>
      <c r="X2" s="155"/>
      <c r="Y2" s="227"/>
      <c r="Z2" s="211"/>
    </row>
    <row r="3" spans="1:26" x14ac:dyDescent="0.35">
      <c r="A3" s="172" t="s">
        <v>202</v>
      </c>
      <c r="B3" s="172">
        <v>2</v>
      </c>
      <c r="C3" s="220"/>
      <c r="D3" s="315"/>
      <c r="E3" s="180" t="s">
        <v>203</v>
      </c>
      <c r="F3" s="177">
        <v>2</v>
      </c>
      <c r="G3" s="251"/>
      <c r="H3" s="315"/>
      <c r="I3" s="173" t="s">
        <v>203</v>
      </c>
      <c r="J3" s="316" t="s">
        <v>204</v>
      </c>
      <c r="K3" s="172">
        <v>2</v>
      </c>
      <c r="L3" s="174"/>
      <c r="M3" s="315"/>
      <c r="N3" s="314" t="s">
        <v>205</v>
      </c>
      <c r="O3" s="172">
        <v>2</v>
      </c>
      <c r="P3" s="174"/>
      <c r="Q3" s="315"/>
      <c r="R3" s="180" t="s">
        <v>201</v>
      </c>
      <c r="S3" s="177">
        <v>2</v>
      </c>
      <c r="T3" s="247"/>
      <c r="U3" s="315"/>
      <c r="V3" s="180" t="s">
        <v>198</v>
      </c>
      <c r="W3" s="172">
        <v>2</v>
      </c>
      <c r="X3" s="174"/>
      <c r="Y3" s="317"/>
      <c r="Z3" s="211"/>
    </row>
    <row r="4" spans="1:26" x14ac:dyDescent="0.35">
      <c r="A4" s="172" t="s">
        <v>205</v>
      </c>
      <c r="B4" s="172">
        <v>3</v>
      </c>
      <c r="C4" s="220"/>
      <c r="D4" s="315"/>
      <c r="E4" s="180" t="s">
        <v>201</v>
      </c>
      <c r="F4" s="177">
        <v>3</v>
      </c>
      <c r="G4" s="247"/>
      <c r="H4" s="315"/>
      <c r="I4" s="173" t="s">
        <v>201</v>
      </c>
      <c r="J4" s="314" t="s">
        <v>198</v>
      </c>
      <c r="K4" s="172">
        <v>3</v>
      </c>
      <c r="L4" s="174"/>
      <c r="M4" s="315"/>
      <c r="N4" s="314" t="s">
        <v>199</v>
      </c>
      <c r="O4" s="172">
        <v>3</v>
      </c>
      <c r="P4" s="174"/>
      <c r="Q4" s="315"/>
      <c r="R4" s="245" t="s">
        <v>204</v>
      </c>
      <c r="S4" s="177">
        <v>3</v>
      </c>
      <c r="T4" s="254"/>
      <c r="U4" s="315"/>
      <c r="V4" s="180" t="s">
        <v>202</v>
      </c>
      <c r="W4" s="172">
        <v>3</v>
      </c>
      <c r="X4" s="174"/>
      <c r="Y4" s="317"/>
      <c r="Z4" s="211"/>
    </row>
    <row r="5" spans="1:26" ht="15" thickBot="1" x14ac:dyDescent="0.4">
      <c r="A5" s="172" t="s">
        <v>199</v>
      </c>
      <c r="B5" s="172">
        <v>4</v>
      </c>
      <c r="C5" s="220"/>
      <c r="D5" s="315"/>
      <c r="E5" s="244" t="s">
        <v>204</v>
      </c>
      <c r="F5" s="177">
        <v>4</v>
      </c>
      <c r="G5" s="252"/>
      <c r="H5" s="315"/>
      <c r="I5" s="173" t="s">
        <v>204</v>
      </c>
      <c r="J5" s="314" t="s">
        <v>202</v>
      </c>
      <c r="K5" s="172">
        <v>4</v>
      </c>
      <c r="L5" s="174"/>
      <c r="M5" s="315"/>
      <c r="N5" s="314" t="s">
        <v>203</v>
      </c>
      <c r="O5" s="172">
        <v>4</v>
      </c>
      <c r="P5" s="174"/>
      <c r="Q5" s="315"/>
      <c r="R5" s="180" t="s">
        <v>198</v>
      </c>
      <c r="S5" s="177">
        <v>4</v>
      </c>
      <c r="T5" s="387" t="s">
        <v>330</v>
      </c>
      <c r="U5" s="315"/>
      <c r="V5" s="180" t="s">
        <v>205</v>
      </c>
      <c r="W5" s="172">
        <v>4</v>
      </c>
      <c r="X5" s="174"/>
      <c r="Y5" s="317"/>
      <c r="Z5" s="211"/>
    </row>
    <row r="6" spans="1:26" x14ac:dyDescent="0.35">
      <c r="A6" s="172" t="s">
        <v>203</v>
      </c>
      <c r="B6" s="172">
        <v>5</v>
      </c>
      <c r="C6" s="174"/>
      <c r="D6" s="315"/>
      <c r="E6" s="213" t="s">
        <v>198</v>
      </c>
      <c r="F6" s="177">
        <v>5</v>
      </c>
      <c r="G6" s="251"/>
      <c r="H6" s="315"/>
      <c r="I6" s="173" t="s">
        <v>198</v>
      </c>
      <c r="J6" s="314" t="s">
        <v>205</v>
      </c>
      <c r="K6" s="172">
        <v>5</v>
      </c>
      <c r="L6" s="174"/>
      <c r="M6" s="315"/>
      <c r="N6" s="314" t="s">
        <v>201</v>
      </c>
      <c r="O6" s="172">
        <v>5</v>
      </c>
      <c r="P6" s="174"/>
      <c r="Q6" s="315"/>
      <c r="R6" s="180" t="s">
        <v>202</v>
      </c>
      <c r="S6" s="177">
        <v>5</v>
      </c>
      <c r="T6" s="407"/>
      <c r="U6" s="315"/>
      <c r="V6" s="180" t="s">
        <v>199</v>
      </c>
      <c r="W6" s="172">
        <v>5</v>
      </c>
      <c r="X6" s="174"/>
      <c r="Y6" s="317"/>
      <c r="Z6" s="211"/>
    </row>
    <row r="7" spans="1:26" ht="15" thickBot="1" x14ac:dyDescent="0.4">
      <c r="A7" s="172" t="s">
        <v>201</v>
      </c>
      <c r="B7" s="172">
        <v>6</v>
      </c>
      <c r="C7" s="174"/>
      <c r="D7" s="315"/>
      <c r="E7" s="180" t="s">
        <v>202</v>
      </c>
      <c r="F7" s="318">
        <v>6</v>
      </c>
      <c r="G7" s="251"/>
      <c r="H7" s="223"/>
      <c r="I7" s="173" t="s">
        <v>202</v>
      </c>
      <c r="J7" s="314" t="s">
        <v>199</v>
      </c>
      <c r="K7" s="172">
        <v>6</v>
      </c>
      <c r="L7" s="174"/>
      <c r="M7" s="315"/>
      <c r="N7" s="316" t="s">
        <v>204</v>
      </c>
      <c r="O7" s="172">
        <v>6</v>
      </c>
      <c r="P7" s="174"/>
      <c r="Q7" s="315"/>
      <c r="R7" s="180" t="s">
        <v>205</v>
      </c>
      <c r="S7" s="177">
        <v>6</v>
      </c>
      <c r="T7" s="387"/>
      <c r="U7" s="315"/>
      <c r="V7" s="180" t="s">
        <v>203</v>
      </c>
      <c r="W7" s="172">
        <v>6</v>
      </c>
      <c r="X7" s="174"/>
      <c r="Y7" s="317"/>
      <c r="Z7" s="211"/>
    </row>
    <row r="8" spans="1:26" x14ac:dyDescent="0.35">
      <c r="A8" s="209" t="s">
        <v>204</v>
      </c>
      <c r="B8" s="172">
        <v>7</v>
      </c>
      <c r="C8" s="220"/>
      <c r="D8" s="315"/>
      <c r="E8" s="180" t="s">
        <v>205</v>
      </c>
      <c r="F8" s="208">
        <v>7</v>
      </c>
      <c r="G8" s="384" t="s">
        <v>262</v>
      </c>
      <c r="H8" s="222"/>
      <c r="I8" s="173" t="s">
        <v>205</v>
      </c>
      <c r="J8" s="314" t="s">
        <v>203</v>
      </c>
      <c r="K8" s="172">
        <v>7</v>
      </c>
      <c r="L8" s="174"/>
      <c r="M8" s="315"/>
      <c r="N8" s="314" t="s">
        <v>198</v>
      </c>
      <c r="O8" s="172">
        <v>7</v>
      </c>
      <c r="P8" s="174"/>
      <c r="Q8" s="315"/>
      <c r="R8" s="180" t="s">
        <v>199</v>
      </c>
      <c r="S8" s="177">
        <v>7</v>
      </c>
      <c r="T8" s="395"/>
      <c r="U8" s="315"/>
      <c r="V8" s="180" t="s">
        <v>201</v>
      </c>
      <c r="W8" s="172">
        <v>7</v>
      </c>
      <c r="X8" s="175"/>
      <c r="Y8" s="317"/>
      <c r="Z8" s="211"/>
    </row>
    <row r="9" spans="1:26" x14ac:dyDescent="0.35">
      <c r="A9" s="172" t="s">
        <v>198</v>
      </c>
      <c r="B9" s="172">
        <v>8</v>
      </c>
      <c r="C9" s="220"/>
      <c r="D9" s="315"/>
      <c r="E9" s="180" t="s">
        <v>199</v>
      </c>
      <c r="F9" s="177">
        <v>8</v>
      </c>
      <c r="G9" s="385"/>
      <c r="H9" s="315"/>
      <c r="I9" s="173" t="s">
        <v>199</v>
      </c>
      <c r="J9" s="314" t="s">
        <v>201</v>
      </c>
      <c r="K9" s="172">
        <v>8</v>
      </c>
      <c r="L9" s="210" t="s">
        <v>328</v>
      </c>
      <c r="M9" s="315"/>
      <c r="N9" s="314" t="s">
        <v>202</v>
      </c>
      <c r="O9" s="172">
        <v>8</v>
      </c>
      <c r="P9" s="174"/>
      <c r="Q9" s="315"/>
      <c r="R9" s="180" t="s">
        <v>203</v>
      </c>
      <c r="S9" s="177">
        <v>8</v>
      </c>
      <c r="T9" s="395"/>
      <c r="U9" s="315"/>
      <c r="V9" s="245" t="s">
        <v>204</v>
      </c>
      <c r="W9" s="172">
        <v>8</v>
      </c>
      <c r="X9" s="175"/>
      <c r="Y9" s="317"/>
      <c r="Z9" s="211"/>
    </row>
    <row r="10" spans="1:26" x14ac:dyDescent="0.35">
      <c r="A10" s="172" t="s">
        <v>202</v>
      </c>
      <c r="B10" s="172">
        <v>9</v>
      </c>
      <c r="C10" s="174"/>
      <c r="D10" s="315"/>
      <c r="E10" s="180" t="s">
        <v>203</v>
      </c>
      <c r="F10" s="177">
        <v>9</v>
      </c>
      <c r="G10" s="386"/>
      <c r="H10" s="315"/>
      <c r="I10" s="173" t="s">
        <v>203</v>
      </c>
      <c r="J10" s="316" t="s">
        <v>204</v>
      </c>
      <c r="K10" s="172">
        <v>9</v>
      </c>
      <c r="L10" s="174"/>
      <c r="M10" s="315"/>
      <c r="N10" s="314" t="s">
        <v>205</v>
      </c>
      <c r="O10" s="172">
        <v>9</v>
      </c>
      <c r="P10" s="174"/>
      <c r="Q10" s="315"/>
      <c r="R10" s="180" t="s">
        <v>201</v>
      </c>
      <c r="S10" s="177">
        <v>9</v>
      </c>
      <c r="T10" s="395"/>
      <c r="U10" s="315"/>
      <c r="V10" s="180" t="s">
        <v>198</v>
      </c>
      <c r="W10" s="172">
        <v>9</v>
      </c>
      <c r="X10" s="393"/>
      <c r="Y10" s="317"/>
      <c r="Z10" s="211"/>
    </row>
    <row r="11" spans="1:26" x14ac:dyDescent="0.35">
      <c r="A11" s="172" t="s">
        <v>205</v>
      </c>
      <c r="B11" s="172">
        <v>10</v>
      </c>
      <c r="C11" s="220"/>
      <c r="D11" s="315"/>
      <c r="E11" s="180" t="s">
        <v>201</v>
      </c>
      <c r="F11" s="177">
        <v>10</v>
      </c>
      <c r="G11" s="387"/>
      <c r="H11" s="315"/>
      <c r="I11" s="173" t="s">
        <v>201</v>
      </c>
      <c r="J11" s="314" t="s">
        <v>198</v>
      </c>
      <c r="K11" s="172">
        <v>10</v>
      </c>
      <c r="L11" s="174"/>
      <c r="M11" s="315"/>
      <c r="N11" s="314" t="s">
        <v>199</v>
      </c>
      <c r="O11" s="172">
        <v>10</v>
      </c>
      <c r="P11" s="174"/>
      <c r="Q11" s="315"/>
      <c r="R11" s="245" t="s">
        <v>204</v>
      </c>
      <c r="S11" s="177">
        <v>10</v>
      </c>
      <c r="T11" s="407"/>
      <c r="U11" s="315"/>
      <c r="V11" s="180" t="s">
        <v>202</v>
      </c>
      <c r="W11" s="172">
        <v>10</v>
      </c>
      <c r="X11" s="393"/>
      <c r="Y11" s="317"/>
      <c r="Z11" s="211"/>
    </row>
    <row r="12" spans="1:26" ht="15" thickBot="1" x14ac:dyDescent="0.4">
      <c r="A12" s="172" t="s">
        <v>199</v>
      </c>
      <c r="B12" s="172">
        <v>11</v>
      </c>
      <c r="C12" s="174"/>
      <c r="D12" s="315"/>
      <c r="E12" s="244" t="s">
        <v>204</v>
      </c>
      <c r="F12" s="177">
        <v>11</v>
      </c>
      <c r="G12" s="387"/>
      <c r="H12" s="315"/>
      <c r="I12" s="173" t="s">
        <v>204</v>
      </c>
      <c r="J12" s="314" t="s">
        <v>202</v>
      </c>
      <c r="K12" s="172">
        <v>11</v>
      </c>
      <c r="L12" s="174"/>
      <c r="M12" s="315"/>
      <c r="N12" s="314" t="s">
        <v>203</v>
      </c>
      <c r="O12" s="172">
        <v>11</v>
      </c>
      <c r="P12" s="174"/>
      <c r="Q12" s="315"/>
      <c r="R12" s="180" t="s">
        <v>198</v>
      </c>
      <c r="S12" s="172">
        <v>11</v>
      </c>
      <c r="T12" s="226"/>
      <c r="U12" s="315"/>
      <c r="V12" s="180" t="s">
        <v>205</v>
      </c>
      <c r="W12" s="172">
        <v>11</v>
      </c>
      <c r="X12" s="393"/>
      <c r="Y12" s="317"/>
      <c r="Z12" s="211"/>
    </row>
    <row r="13" spans="1:26" x14ac:dyDescent="0.35">
      <c r="A13" s="172" t="s">
        <v>203</v>
      </c>
      <c r="B13" s="172">
        <v>12</v>
      </c>
      <c r="C13" s="174"/>
      <c r="D13" s="319"/>
      <c r="E13" s="213" t="s">
        <v>198</v>
      </c>
      <c r="F13" s="172">
        <v>12</v>
      </c>
      <c r="G13" s="174"/>
      <c r="H13" s="315"/>
      <c r="I13" s="173" t="s">
        <v>198</v>
      </c>
      <c r="J13" s="314" t="s">
        <v>205</v>
      </c>
      <c r="K13" s="172">
        <v>12</v>
      </c>
      <c r="L13" s="174"/>
      <c r="M13" s="315"/>
      <c r="N13" s="314" t="s">
        <v>201</v>
      </c>
      <c r="O13" s="172">
        <v>12</v>
      </c>
      <c r="P13" s="210" t="s">
        <v>275</v>
      </c>
      <c r="Q13" s="315"/>
      <c r="R13" s="180" t="s">
        <v>202</v>
      </c>
      <c r="S13" s="172">
        <v>12</v>
      </c>
      <c r="T13" s="226"/>
      <c r="U13" s="315"/>
      <c r="V13" s="180" t="s">
        <v>199</v>
      </c>
      <c r="W13" s="172">
        <v>12</v>
      </c>
      <c r="X13" s="393"/>
      <c r="Y13" s="317"/>
      <c r="Z13" s="211"/>
    </row>
    <row r="14" spans="1:26" ht="15" thickBot="1" x14ac:dyDescent="0.4">
      <c r="A14" s="172" t="s">
        <v>201</v>
      </c>
      <c r="B14" s="172">
        <v>13</v>
      </c>
      <c r="C14" s="174" t="s">
        <v>219</v>
      </c>
      <c r="D14" s="320"/>
      <c r="E14" s="180" t="s">
        <v>202</v>
      </c>
      <c r="F14" s="321">
        <v>13</v>
      </c>
      <c r="G14" s="184"/>
      <c r="H14" s="223"/>
      <c r="I14" s="173" t="s">
        <v>202</v>
      </c>
      <c r="J14" s="314" t="s">
        <v>199</v>
      </c>
      <c r="K14" s="172">
        <v>13</v>
      </c>
      <c r="L14" s="174"/>
      <c r="M14" s="315"/>
      <c r="N14" s="316" t="s">
        <v>204</v>
      </c>
      <c r="O14" s="172">
        <v>13</v>
      </c>
      <c r="P14" s="174"/>
      <c r="Q14" s="315"/>
      <c r="R14" s="180" t="s">
        <v>205</v>
      </c>
      <c r="S14" s="172">
        <v>13</v>
      </c>
      <c r="T14" s="226"/>
      <c r="U14" s="315"/>
      <c r="V14" s="180" t="s">
        <v>203</v>
      </c>
      <c r="W14" s="172">
        <v>13</v>
      </c>
      <c r="X14" s="398"/>
      <c r="Y14" s="317"/>
      <c r="Z14" s="211"/>
    </row>
    <row r="15" spans="1:26" x14ac:dyDescent="0.35">
      <c r="A15" s="209" t="s">
        <v>204</v>
      </c>
      <c r="B15" s="172">
        <v>14</v>
      </c>
      <c r="C15" s="221"/>
      <c r="D15" s="315"/>
      <c r="E15" s="180" t="s">
        <v>205</v>
      </c>
      <c r="F15" s="66">
        <v>14</v>
      </c>
      <c r="G15" s="243"/>
      <c r="H15" s="222"/>
      <c r="I15" s="173" t="s">
        <v>205</v>
      </c>
      <c r="J15" s="314" t="s">
        <v>203</v>
      </c>
      <c r="K15" s="172">
        <v>14</v>
      </c>
      <c r="L15" s="174"/>
      <c r="M15" s="315"/>
      <c r="N15" s="314" t="s">
        <v>198</v>
      </c>
      <c r="O15" s="172">
        <v>14</v>
      </c>
      <c r="P15" s="174"/>
      <c r="Q15" s="315"/>
      <c r="R15" s="180" t="s">
        <v>199</v>
      </c>
      <c r="S15" s="172">
        <v>14</v>
      </c>
      <c r="T15" s="226"/>
      <c r="U15" s="315"/>
      <c r="V15" s="180" t="s">
        <v>201</v>
      </c>
      <c r="W15" s="172">
        <v>14</v>
      </c>
      <c r="X15" s="398"/>
      <c r="Y15" s="317"/>
      <c r="Z15" s="211"/>
    </row>
    <row r="16" spans="1:26" x14ac:dyDescent="0.35">
      <c r="A16" s="172" t="s">
        <v>198</v>
      </c>
      <c r="B16" s="172">
        <v>15</v>
      </c>
      <c r="C16" s="174"/>
      <c r="D16" s="315"/>
      <c r="E16" s="180" t="s">
        <v>199</v>
      </c>
      <c r="F16" s="172">
        <v>15</v>
      </c>
      <c r="G16" s="174"/>
      <c r="H16" s="315"/>
      <c r="I16" s="173" t="s">
        <v>199</v>
      </c>
      <c r="J16" s="314" t="s">
        <v>201</v>
      </c>
      <c r="K16" s="172">
        <v>15</v>
      </c>
      <c r="L16" s="393"/>
      <c r="M16" s="315"/>
      <c r="N16" s="314" t="s">
        <v>202</v>
      </c>
      <c r="O16" s="394">
        <v>15</v>
      </c>
      <c r="P16" s="393" t="s">
        <v>206</v>
      </c>
      <c r="Q16" s="315"/>
      <c r="R16" s="180" t="s">
        <v>203</v>
      </c>
      <c r="S16" s="172">
        <v>15</v>
      </c>
      <c r="T16" s="174"/>
      <c r="U16" s="315"/>
      <c r="V16" s="245" t="s">
        <v>204</v>
      </c>
      <c r="W16" s="172">
        <v>15</v>
      </c>
      <c r="X16" s="393"/>
      <c r="Y16" s="317"/>
      <c r="Z16" s="211"/>
    </row>
    <row r="17" spans="1:27" x14ac:dyDescent="0.35">
      <c r="A17" s="172" t="s">
        <v>202</v>
      </c>
      <c r="B17" s="172">
        <v>16</v>
      </c>
      <c r="C17" s="174"/>
      <c r="D17" s="315"/>
      <c r="E17" s="180" t="s">
        <v>203</v>
      </c>
      <c r="F17" s="172">
        <v>16</v>
      </c>
      <c r="G17" s="174"/>
      <c r="H17" s="315"/>
      <c r="I17" s="173" t="s">
        <v>203</v>
      </c>
      <c r="J17" s="316" t="s">
        <v>204</v>
      </c>
      <c r="K17" s="172">
        <v>16</v>
      </c>
      <c r="L17" s="174"/>
      <c r="M17" s="315"/>
      <c r="N17" s="314" t="s">
        <v>205</v>
      </c>
      <c r="O17" s="176">
        <v>16</v>
      </c>
      <c r="P17" s="210"/>
      <c r="Q17" s="315"/>
      <c r="R17" s="180" t="s">
        <v>201</v>
      </c>
      <c r="S17" s="172">
        <v>16</v>
      </c>
      <c r="T17" s="174"/>
      <c r="U17" s="315"/>
      <c r="V17" s="180" t="s">
        <v>198</v>
      </c>
      <c r="W17" s="172">
        <v>16</v>
      </c>
      <c r="X17" s="395" t="s">
        <v>285</v>
      </c>
      <c r="Y17" s="317"/>
      <c r="Z17" s="211"/>
      <c r="AA17" s="59"/>
    </row>
    <row r="18" spans="1:27" x14ac:dyDescent="0.35">
      <c r="A18" s="172" t="s">
        <v>205</v>
      </c>
      <c r="B18" s="172">
        <v>17</v>
      </c>
      <c r="C18" s="174"/>
      <c r="D18" s="315"/>
      <c r="E18" s="180" t="s">
        <v>201</v>
      </c>
      <c r="F18" s="172">
        <v>17</v>
      </c>
      <c r="G18" s="393"/>
      <c r="H18" s="315"/>
      <c r="I18" s="173" t="s">
        <v>201</v>
      </c>
      <c r="J18" s="314" t="s">
        <v>198</v>
      </c>
      <c r="K18" s="172">
        <v>17</v>
      </c>
      <c r="L18" s="174"/>
      <c r="M18" s="315"/>
      <c r="N18" s="314" t="s">
        <v>199</v>
      </c>
      <c r="O18" s="176">
        <v>17</v>
      </c>
      <c r="P18" s="210"/>
      <c r="Q18" s="315"/>
      <c r="R18" s="245" t="s">
        <v>204</v>
      </c>
      <c r="S18" s="172">
        <v>17</v>
      </c>
      <c r="T18" s="174"/>
      <c r="U18" s="315"/>
      <c r="V18" s="180" t="s">
        <v>202</v>
      </c>
      <c r="W18" s="172">
        <v>17</v>
      </c>
      <c r="X18" s="396" t="s">
        <v>284</v>
      </c>
      <c r="Y18" s="317"/>
      <c r="Z18" s="211"/>
      <c r="AA18" s="59"/>
    </row>
    <row r="19" spans="1:27" ht="15" thickBot="1" x14ac:dyDescent="0.4">
      <c r="A19" s="172" t="s">
        <v>199</v>
      </c>
      <c r="B19" s="172">
        <v>18</v>
      </c>
      <c r="C19" s="174"/>
      <c r="D19" s="315"/>
      <c r="E19" s="244" t="s">
        <v>204</v>
      </c>
      <c r="F19" s="172">
        <v>18</v>
      </c>
      <c r="G19" s="184"/>
      <c r="H19" s="315"/>
      <c r="I19" s="173" t="s">
        <v>204</v>
      </c>
      <c r="J19" s="314" t="s">
        <v>202</v>
      </c>
      <c r="K19" s="172">
        <v>18</v>
      </c>
      <c r="L19" s="174"/>
      <c r="M19" s="315"/>
      <c r="N19" s="314" t="s">
        <v>203</v>
      </c>
      <c r="O19" s="176">
        <v>18</v>
      </c>
      <c r="P19" s="210"/>
      <c r="Q19" s="315"/>
      <c r="R19" s="180" t="s">
        <v>198</v>
      </c>
      <c r="S19" s="172">
        <v>18</v>
      </c>
      <c r="T19" s="174"/>
      <c r="U19" s="315"/>
      <c r="V19" s="180" t="s">
        <v>205</v>
      </c>
      <c r="W19" s="172">
        <v>18</v>
      </c>
      <c r="X19" s="397"/>
      <c r="Y19" s="317"/>
      <c r="Z19" s="211"/>
      <c r="AA19" s="59"/>
    </row>
    <row r="20" spans="1:27" x14ac:dyDescent="0.35">
      <c r="A20" s="172" t="s">
        <v>203</v>
      </c>
      <c r="B20" s="172">
        <v>19</v>
      </c>
      <c r="C20" s="174"/>
      <c r="D20" s="315"/>
      <c r="E20" s="213" t="s">
        <v>198</v>
      </c>
      <c r="F20" s="172">
        <v>19</v>
      </c>
      <c r="G20" s="242"/>
      <c r="H20" s="315"/>
      <c r="I20" s="173" t="s">
        <v>198</v>
      </c>
      <c r="J20" s="314" t="s">
        <v>205</v>
      </c>
      <c r="K20" s="172">
        <v>19</v>
      </c>
      <c r="L20" s="174"/>
      <c r="M20" s="315"/>
      <c r="N20" s="314" t="s">
        <v>201</v>
      </c>
      <c r="O20" s="176">
        <v>19</v>
      </c>
      <c r="P20" s="210"/>
      <c r="Q20" s="315"/>
      <c r="R20" s="180" t="s">
        <v>202</v>
      </c>
      <c r="S20" s="172">
        <v>19</v>
      </c>
      <c r="T20" s="174"/>
      <c r="U20" s="315"/>
      <c r="V20" s="180" t="s">
        <v>199</v>
      </c>
      <c r="W20" s="172">
        <v>19</v>
      </c>
      <c r="X20" s="397"/>
      <c r="Y20" s="317"/>
      <c r="Z20" s="211"/>
      <c r="AA20" s="60"/>
    </row>
    <row r="21" spans="1:27" ht="15" thickBot="1" x14ac:dyDescent="0.4">
      <c r="A21" s="172" t="s">
        <v>201</v>
      </c>
      <c r="B21" s="172">
        <v>20</v>
      </c>
      <c r="C21" s="174"/>
      <c r="D21" s="315"/>
      <c r="E21" s="180" t="s">
        <v>202</v>
      </c>
      <c r="F21" s="321">
        <v>20</v>
      </c>
      <c r="G21" s="184"/>
      <c r="H21" s="223"/>
      <c r="I21" s="173" t="s">
        <v>202</v>
      </c>
      <c r="J21" s="314" t="s">
        <v>199</v>
      </c>
      <c r="K21" s="172">
        <v>20</v>
      </c>
      <c r="L21" s="174"/>
      <c r="M21" s="322"/>
      <c r="N21" s="316" t="s">
        <v>204</v>
      </c>
      <c r="O21" s="394">
        <v>20</v>
      </c>
      <c r="P21" s="393"/>
      <c r="Q21" s="315"/>
      <c r="R21" s="180" t="s">
        <v>205</v>
      </c>
      <c r="S21" s="172">
        <v>20</v>
      </c>
      <c r="T21" s="174"/>
      <c r="U21" s="315"/>
      <c r="V21" s="180" t="s">
        <v>203</v>
      </c>
      <c r="W21" s="172">
        <v>20</v>
      </c>
      <c r="X21" s="397"/>
      <c r="Y21" s="317"/>
      <c r="Z21" s="211"/>
      <c r="AA21" s="60"/>
    </row>
    <row r="22" spans="1:27" x14ac:dyDescent="0.35">
      <c r="A22" s="209" t="s">
        <v>204</v>
      </c>
      <c r="B22" s="172">
        <v>21</v>
      </c>
      <c r="C22" s="174"/>
      <c r="D22" s="315"/>
      <c r="E22" s="180" t="s">
        <v>205</v>
      </c>
      <c r="F22" s="66">
        <v>21</v>
      </c>
      <c r="G22" s="242"/>
      <c r="H22" s="222"/>
      <c r="I22" s="173" t="s">
        <v>205</v>
      </c>
      <c r="J22" s="314" t="s">
        <v>203</v>
      </c>
      <c r="K22" s="172">
        <v>21</v>
      </c>
      <c r="L22" s="174"/>
      <c r="M22" s="315"/>
      <c r="N22" s="314" t="s">
        <v>198</v>
      </c>
      <c r="O22" s="172">
        <v>21</v>
      </c>
      <c r="P22" s="174"/>
      <c r="Q22" s="315"/>
      <c r="R22" s="180" t="s">
        <v>199</v>
      </c>
      <c r="S22" s="172">
        <v>21</v>
      </c>
      <c r="T22" s="174"/>
      <c r="U22" s="315"/>
      <c r="V22" s="180" t="s">
        <v>201</v>
      </c>
      <c r="W22" s="172">
        <v>21</v>
      </c>
      <c r="X22" s="397"/>
      <c r="Y22" s="317"/>
      <c r="Z22" s="211"/>
      <c r="AA22" s="60"/>
    </row>
    <row r="23" spans="1:27" x14ac:dyDescent="0.35">
      <c r="A23" s="172" t="s">
        <v>198</v>
      </c>
      <c r="B23" s="172">
        <v>22</v>
      </c>
      <c r="C23" s="174"/>
      <c r="D23" s="315"/>
      <c r="E23" s="180" t="s">
        <v>199</v>
      </c>
      <c r="F23" s="394">
        <v>22</v>
      </c>
      <c r="G23" s="406"/>
      <c r="H23" s="315"/>
      <c r="I23" s="173" t="s">
        <v>199</v>
      </c>
      <c r="J23" s="314" t="s">
        <v>201</v>
      </c>
      <c r="K23" s="172">
        <v>22</v>
      </c>
      <c r="L23" s="174"/>
      <c r="M23" s="315"/>
      <c r="N23" s="314" t="s">
        <v>202</v>
      </c>
      <c r="O23" s="172">
        <v>22</v>
      </c>
      <c r="P23" s="174"/>
      <c r="Q23" s="315"/>
      <c r="R23" s="180" t="s">
        <v>203</v>
      </c>
      <c r="S23" s="172">
        <v>22</v>
      </c>
      <c r="T23" s="174"/>
      <c r="U23" s="315"/>
      <c r="V23" s="245" t="s">
        <v>204</v>
      </c>
      <c r="W23" s="172">
        <v>22</v>
      </c>
      <c r="X23" s="395"/>
      <c r="Y23" s="317"/>
      <c r="Z23" s="211"/>
      <c r="AA23" s="60"/>
    </row>
    <row r="24" spans="1:27" x14ac:dyDescent="0.35">
      <c r="A24" s="172" t="s">
        <v>202</v>
      </c>
      <c r="B24" s="172">
        <v>23</v>
      </c>
      <c r="C24" s="174"/>
      <c r="D24" s="315"/>
      <c r="E24" s="180" t="s">
        <v>203</v>
      </c>
      <c r="F24" s="394">
        <v>23</v>
      </c>
      <c r="G24" s="406"/>
      <c r="H24" s="315"/>
      <c r="I24" s="173" t="s">
        <v>203</v>
      </c>
      <c r="J24" s="316" t="s">
        <v>204</v>
      </c>
      <c r="K24" s="172">
        <v>23</v>
      </c>
      <c r="L24" s="174"/>
      <c r="M24" s="315"/>
      <c r="N24" s="314" t="s">
        <v>205</v>
      </c>
      <c r="O24" s="172">
        <v>23</v>
      </c>
      <c r="P24" s="174"/>
      <c r="Q24" s="315"/>
      <c r="R24" s="180" t="s">
        <v>201</v>
      </c>
      <c r="S24" s="172">
        <v>23</v>
      </c>
      <c r="T24" s="226"/>
      <c r="U24" s="315"/>
      <c r="V24" s="180" t="s">
        <v>198</v>
      </c>
      <c r="W24" s="172">
        <v>23</v>
      </c>
      <c r="X24" s="174"/>
      <c r="Y24" s="317"/>
      <c r="Z24" s="211"/>
      <c r="AA24" s="60"/>
    </row>
    <row r="25" spans="1:27" x14ac:dyDescent="0.35">
      <c r="A25" s="172" t="s">
        <v>205</v>
      </c>
      <c r="B25" s="172">
        <v>24</v>
      </c>
      <c r="C25" s="174"/>
      <c r="D25" s="315"/>
      <c r="E25" s="180" t="s">
        <v>201</v>
      </c>
      <c r="F25" s="394">
        <v>24</v>
      </c>
      <c r="G25" s="185" t="s">
        <v>329</v>
      </c>
      <c r="H25" s="315"/>
      <c r="I25" s="173" t="s">
        <v>201</v>
      </c>
      <c r="J25" s="314" t="s">
        <v>198</v>
      </c>
      <c r="K25" s="172">
        <v>24</v>
      </c>
      <c r="L25" s="174"/>
      <c r="M25" s="315"/>
      <c r="N25" s="314" t="s">
        <v>199</v>
      </c>
      <c r="O25" s="172">
        <v>24</v>
      </c>
      <c r="P25" s="174"/>
      <c r="Q25" s="315"/>
      <c r="R25" s="245" t="s">
        <v>204</v>
      </c>
      <c r="S25" s="172">
        <v>24</v>
      </c>
      <c r="T25" s="226"/>
      <c r="U25" s="315"/>
      <c r="V25" s="180" t="s">
        <v>202</v>
      </c>
      <c r="W25" s="172">
        <v>24</v>
      </c>
      <c r="X25" s="174"/>
      <c r="Y25" s="317"/>
      <c r="Z25" s="211"/>
      <c r="AA25" s="60"/>
    </row>
    <row r="26" spans="1:27" ht="15" thickBot="1" x14ac:dyDescent="0.4">
      <c r="A26" s="172" t="s">
        <v>199</v>
      </c>
      <c r="B26" s="172">
        <v>25</v>
      </c>
      <c r="C26" s="174"/>
      <c r="D26" s="315"/>
      <c r="E26" s="244" t="s">
        <v>204</v>
      </c>
      <c r="F26" s="394">
        <v>25</v>
      </c>
      <c r="G26" s="406"/>
      <c r="H26" s="315"/>
      <c r="I26" s="173" t="s">
        <v>204</v>
      </c>
      <c r="J26" s="314" t="s">
        <v>202</v>
      </c>
      <c r="K26" s="172">
        <v>25</v>
      </c>
      <c r="L26" s="174"/>
      <c r="M26" s="315"/>
      <c r="N26" s="314" t="s">
        <v>203</v>
      </c>
      <c r="O26" s="172">
        <v>25</v>
      </c>
      <c r="P26" s="174" t="s">
        <v>331</v>
      </c>
      <c r="Q26" s="315"/>
      <c r="R26" s="180" t="s">
        <v>198</v>
      </c>
      <c r="S26" s="172">
        <v>25</v>
      </c>
      <c r="T26" s="226"/>
      <c r="U26" s="315"/>
      <c r="V26" s="180" t="s">
        <v>205</v>
      </c>
      <c r="W26" s="172">
        <v>25</v>
      </c>
      <c r="X26" s="174"/>
      <c r="Y26" s="317"/>
      <c r="Z26" s="211"/>
      <c r="AA26" s="60"/>
    </row>
    <row r="27" spans="1:27" x14ac:dyDescent="0.35">
      <c r="A27" s="172" t="s">
        <v>203</v>
      </c>
      <c r="B27" s="172">
        <v>26</v>
      </c>
      <c r="C27" s="174"/>
      <c r="D27" s="315"/>
      <c r="E27" s="67" t="s">
        <v>198</v>
      </c>
      <c r="F27" s="172">
        <v>26</v>
      </c>
      <c r="G27" s="184"/>
      <c r="H27" s="315"/>
      <c r="I27" s="173" t="s">
        <v>198</v>
      </c>
      <c r="J27" s="314" t="s">
        <v>205</v>
      </c>
      <c r="K27" s="172">
        <v>26</v>
      </c>
      <c r="L27" s="174"/>
      <c r="M27" s="315"/>
      <c r="N27" s="314" t="s">
        <v>201</v>
      </c>
      <c r="O27" s="172">
        <v>26</v>
      </c>
      <c r="P27" s="174"/>
      <c r="Q27" s="315"/>
      <c r="R27" s="180" t="s">
        <v>202</v>
      </c>
      <c r="S27" s="172">
        <v>26</v>
      </c>
      <c r="T27" s="184"/>
      <c r="U27" s="315"/>
      <c r="V27" s="180" t="s">
        <v>199</v>
      </c>
      <c r="W27" s="172">
        <v>26</v>
      </c>
      <c r="X27" s="174"/>
      <c r="Y27" s="317"/>
      <c r="Z27" s="211"/>
      <c r="AA27" s="60"/>
    </row>
    <row r="28" spans="1:27" ht="15" thickBot="1" x14ac:dyDescent="0.4">
      <c r="A28" s="172" t="s">
        <v>201</v>
      </c>
      <c r="B28" s="172">
        <v>27</v>
      </c>
      <c r="C28" s="174"/>
      <c r="D28" s="315"/>
      <c r="E28" s="180" t="s">
        <v>207</v>
      </c>
      <c r="F28" s="321">
        <v>27</v>
      </c>
      <c r="G28" s="184"/>
      <c r="H28" s="223"/>
      <c r="I28" s="173" t="s">
        <v>202</v>
      </c>
      <c r="J28" s="172" t="s">
        <v>199</v>
      </c>
      <c r="K28" s="172">
        <v>27</v>
      </c>
      <c r="L28" s="178"/>
      <c r="M28" s="225"/>
      <c r="N28" s="316" t="s">
        <v>204</v>
      </c>
      <c r="O28" s="172">
        <v>27</v>
      </c>
      <c r="P28" s="178"/>
      <c r="Q28" s="225"/>
      <c r="R28" s="180" t="s">
        <v>205</v>
      </c>
      <c r="S28" s="172">
        <v>27</v>
      </c>
      <c r="T28" s="186"/>
      <c r="U28" s="225"/>
      <c r="V28" s="180" t="s">
        <v>203</v>
      </c>
      <c r="W28" s="172">
        <v>27</v>
      </c>
      <c r="X28" s="178"/>
      <c r="Y28" s="317"/>
      <c r="Z28" s="211"/>
    </row>
    <row r="29" spans="1:27" x14ac:dyDescent="0.35">
      <c r="A29" s="209" t="s">
        <v>204</v>
      </c>
      <c r="B29" s="172">
        <v>28</v>
      </c>
      <c r="C29" s="174"/>
      <c r="D29" s="315"/>
      <c r="E29" s="180" t="s">
        <v>205</v>
      </c>
      <c r="F29" s="154">
        <v>28</v>
      </c>
      <c r="G29" s="219"/>
      <c r="H29" s="224"/>
      <c r="I29" s="173" t="s">
        <v>205</v>
      </c>
      <c r="J29" s="172" t="s">
        <v>203</v>
      </c>
      <c r="K29" s="172">
        <v>28</v>
      </c>
      <c r="L29" s="174"/>
      <c r="M29" s="315"/>
      <c r="N29" s="314" t="s">
        <v>198</v>
      </c>
      <c r="O29" s="172">
        <v>28</v>
      </c>
      <c r="P29" s="174"/>
      <c r="Q29" s="315"/>
      <c r="R29" s="180" t="s">
        <v>199</v>
      </c>
      <c r="S29" s="172">
        <v>28</v>
      </c>
      <c r="T29" s="184"/>
      <c r="U29" s="315"/>
      <c r="V29" s="180" t="s">
        <v>201</v>
      </c>
      <c r="W29" s="172">
        <v>28</v>
      </c>
      <c r="X29" s="179"/>
      <c r="Y29" s="317"/>
      <c r="Z29" s="211"/>
    </row>
    <row r="30" spans="1:27" x14ac:dyDescent="0.35">
      <c r="A30" s="172" t="s">
        <v>198</v>
      </c>
      <c r="B30" s="172">
        <v>29</v>
      </c>
      <c r="C30" s="174"/>
      <c r="D30" s="315"/>
      <c r="E30" s="180" t="s">
        <v>199</v>
      </c>
      <c r="F30" s="172">
        <v>29</v>
      </c>
      <c r="G30" s="184"/>
      <c r="H30" s="315"/>
      <c r="I30" s="181" t="s">
        <v>199</v>
      </c>
      <c r="J30" s="172" t="s">
        <v>201</v>
      </c>
      <c r="K30" s="172">
        <v>29</v>
      </c>
      <c r="L30" s="174"/>
      <c r="M30" s="315"/>
      <c r="N30" s="314" t="s">
        <v>202</v>
      </c>
      <c r="O30" s="172">
        <v>29</v>
      </c>
      <c r="P30" s="174"/>
      <c r="Q30" s="315"/>
      <c r="R30" s="180" t="s">
        <v>203</v>
      </c>
      <c r="S30" s="172">
        <v>29</v>
      </c>
      <c r="T30" s="184"/>
      <c r="U30" s="315"/>
      <c r="V30" s="245" t="s">
        <v>204</v>
      </c>
      <c r="W30" s="172">
        <v>29</v>
      </c>
      <c r="X30" s="179"/>
      <c r="Y30" s="317"/>
      <c r="Z30" s="211"/>
    </row>
    <row r="31" spans="1:27" ht="15" thickBot="1" x14ac:dyDescent="0.4">
      <c r="A31" s="172" t="s">
        <v>202</v>
      </c>
      <c r="B31" s="172">
        <v>30</v>
      </c>
      <c r="C31" s="174"/>
      <c r="D31" s="315"/>
      <c r="E31" s="180" t="s">
        <v>203</v>
      </c>
      <c r="F31" s="172">
        <v>30</v>
      </c>
      <c r="G31" s="184"/>
      <c r="H31" s="315"/>
      <c r="I31" s="182" t="s">
        <v>203</v>
      </c>
      <c r="J31" s="316" t="s">
        <v>204</v>
      </c>
      <c r="K31" s="172">
        <v>30</v>
      </c>
      <c r="L31" s="174"/>
      <c r="M31" s="315"/>
      <c r="N31" s="314" t="s">
        <v>205</v>
      </c>
      <c r="O31" s="172">
        <v>30</v>
      </c>
      <c r="P31" s="174"/>
      <c r="Q31" s="315"/>
      <c r="R31" s="180" t="s">
        <v>201</v>
      </c>
      <c r="S31" s="172">
        <v>30</v>
      </c>
      <c r="T31" s="184"/>
      <c r="U31" s="223"/>
      <c r="V31" s="180" t="s">
        <v>198</v>
      </c>
      <c r="W31" s="172">
        <v>30</v>
      </c>
      <c r="X31" s="179"/>
      <c r="Y31" s="317"/>
      <c r="Z31" s="211"/>
    </row>
    <row r="32" spans="1:27" ht="15" thickBot="1" x14ac:dyDescent="0.4">
      <c r="A32" s="172" t="s">
        <v>205</v>
      </c>
      <c r="B32" s="172">
        <v>31</v>
      </c>
      <c r="C32" s="174"/>
      <c r="D32" s="223"/>
      <c r="E32" s="180"/>
      <c r="F32" s="172"/>
      <c r="G32" s="184"/>
      <c r="H32" s="223"/>
      <c r="I32" s="183"/>
      <c r="J32" s="314" t="s">
        <v>198</v>
      </c>
      <c r="K32" s="172">
        <v>31</v>
      </c>
      <c r="L32" s="174"/>
      <c r="M32" s="223"/>
      <c r="N32" s="314" t="s">
        <v>199</v>
      </c>
      <c r="O32" s="172">
        <v>31</v>
      </c>
      <c r="P32" s="174"/>
      <c r="Q32" s="223"/>
      <c r="R32" s="60"/>
      <c r="S32" s="60"/>
      <c r="T32" s="61"/>
      <c r="U32" s="60"/>
      <c r="V32" s="314" t="s">
        <v>202</v>
      </c>
      <c r="W32" s="172">
        <v>31</v>
      </c>
      <c r="X32" s="187"/>
      <c r="Y32" s="228"/>
      <c r="Z32" s="211"/>
    </row>
    <row r="33" spans="1:25" ht="15" thickBot="1" x14ac:dyDescent="0.4">
      <c r="A33" s="54"/>
      <c r="B33" s="48"/>
      <c r="C33" s="48"/>
      <c r="D33" s="48"/>
      <c r="E33" s="53"/>
      <c r="F33" s="48"/>
      <c r="G33" s="49"/>
      <c r="H33" s="48"/>
      <c r="I33" s="49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9"/>
      <c r="U33" s="48"/>
      <c r="V33" s="52"/>
      <c r="W33" s="52"/>
      <c r="X33" s="51"/>
      <c r="Y33" s="47"/>
    </row>
    <row r="34" spans="1:25" ht="16" thickBot="1" x14ac:dyDescent="0.4">
      <c r="A34" s="169"/>
      <c r="B34" s="64"/>
      <c r="C34" s="170" t="s">
        <v>178</v>
      </c>
      <c r="D34" s="171"/>
      <c r="E34" s="450" t="s">
        <v>179</v>
      </c>
      <c r="F34" s="451"/>
      <c r="G34" s="451"/>
      <c r="H34" s="452"/>
      <c r="I34" s="241"/>
      <c r="J34" s="450" t="s">
        <v>194</v>
      </c>
      <c r="K34" s="451"/>
      <c r="L34" s="451"/>
      <c r="M34" s="452"/>
      <c r="N34" s="450" t="s">
        <v>195</v>
      </c>
      <c r="O34" s="451"/>
      <c r="P34" s="451"/>
      <c r="Q34" s="452"/>
      <c r="R34" s="450" t="s">
        <v>161</v>
      </c>
      <c r="S34" s="451"/>
      <c r="T34" s="451"/>
      <c r="U34" s="452"/>
      <c r="V34" s="450" t="s">
        <v>162</v>
      </c>
      <c r="W34" s="451"/>
      <c r="X34" s="451"/>
      <c r="Y34" s="237"/>
    </row>
    <row r="35" spans="1:25" ht="15.5" x14ac:dyDescent="0.35">
      <c r="A35" s="154" t="s">
        <v>205</v>
      </c>
      <c r="B35" s="154">
        <v>1</v>
      </c>
      <c r="C35" s="155"/>
      <c r="D35" s="224"/>
      <c r="E35" s="67" t="s">
        <v>203</v>
      </c>
      <c r="F35" s="154">
        <v>1</v>
      </c>
      <c r="G35" s="155"/>
      <c r="H35" s="224"/>
      <c r="I35" s="238"/>
      <c r="J35" s="154" t="s">
        <v>198</v>
      </c>
      <c r="K35" s="154">
        <v>1</v>
      </c>
      <c r="L35" s="155"/>
      <c r="M35" s="224"/>
      <c r="N35" s="67" t="s">
        <v>199</v>
      </c>
      <c r="O35" s="154">
        <v>1</v>
      </c>
      <c r="P35" s="155"/>
      <c r="Q35" s="224"/>
      <c r="R35" s="67" t="s">
        <v>199</v>
      </c>
      <c r="S35" s="154">
        <v>1</v>
      </c>
      <c r="T35" s="155"/>
      <c r="U35" s="224"/>
      <c r="V35" s="246" t="s">
        <v>204</v>
      </c>
      <c r="W35" s="154">
        <v>1</v>
      </c>
      <c r="X35" s="239"/>
      <c r="Y35" s="240"/>
    </row>
    <row r="36" spans="1:25" ht="15.5" x14ac:dyDescent="0.35">
      <c r="A36" s="172" t="s">
        <v>199</v>
      </c>
      <c r="B36" s="172">
        <v>2</v>
      </c>
      <c r="C36" s="174"/>
      <c r="D36" s="315"/>
      <c r="E36" s="180" t="s">
        <v>201</v>
      </c>
      <c r="F36" s="172">
        <v>2</v>
      </c>
      <c r="G36" s="174"/>
      <c r="H36" s="315"/>
      <c r="I36" s="235"/>
      <c r="J36" s="172" t="s">
        <v>202</v>
      </c>
      <c r="K36" s="172">
        <v>2</v>
      </c>
      <c r="L36" s="174"/>
      <c r="M36" s="315"/>
      <c r="N36" s="180" t="s">
        <v>203</v>
      </c>
      <c r="O36" s="172">
        <v>2</v>
      </c>
      <c r="P36" s="174"/>
      <c r="Q36" s="315"/>
      <c r="R36" s="180" t="s">
        <v>203</v>
      </c>
      <c r="S36" s="172">
        <v>2</v>
      </c>
      <c r="T36" s="174"/>
      <c r="U36" s="315"/>
      <c r="V36" s="180" t="s">
        <v>198</v>
      </c>
      <c r="W36" s="172">
        <v>2</v>
      </c>
      <c r="X36" s="184"/>
      <c r="Y36" s="317"/>
    </row>
    <row r="37" spans="1:25" x14ac:dyDescent="0.35">
      <c r="A37" s="172" t="s">
        <v>203</v>
      </c>
      <c r="B37" s="172">
        <v>3</v>
      </c>
      <c r="C37" s="174"/>
      <c r="D37" s="315"/>
      <c r="E37" s="245" t="s">
        <v>204</v>
      </c>
      <c r="F37" s="172">
        <v>3</v>
      </c>
      <c r="G37" s="174"/>
      <c r="H37" s="315"/>
      <c r="I37" s="182"/>
      <c r="J37" s="172" t="s">
        <v>205</v>
      </c>
      <c r="K37" s="172">
        <v>3</v>
      </c>
      <c r="L37" s="174"/>
      <c r="M37" s="315"/>
      <c r="N37" s="180" t="s">
        <v>201</v>
      </c>
      <c r="O37" s="172">
        <v>3</v>
      </c>
      <c r="P37" s="174"/>
      <c r="Q37" s="315"/>
      <c r="R37" s="180" t="s">
        <v>201</v>
      </c>
      <c r="S37" s="172">
        <v>3</v>
      </c>
      <c r="T37" s="174"/>
      <c r="U37" s="315"/>
      <c r="V37" s="180" t="s">
        <v>202</v>
      </c>
      <c r="W37" s="172">
        <v>3</v>
      </c>
      <c r="X37" s="184"/>
      <c r="Y37" s="317"/>
    </row>
    <row r="38" spans="1:25" x14ac:dyDescent="0.35">
      <c r="A38" s="172" t="s">
        <v>201</v>
      </c>
      <c r="B38" s="172">
        <v>4</v>
      </c>
      <c r="C38" s="174"/>
      <c r="D38" s="315"/>
      <c r="E38" s="180" t="s">
        <v>198</v>
      </c>
      <c r="F38" s="172">
        <v>4</v>
      </c>
      <c r="G38" s="174"/>
      <c r="H38" s="315"/>
      <c r="I38" s="182"/>
      <c r="J38" s="172" t="s">
        <v>199</v>
      </c>
      <c r="K38" s="172">
        <v>4</v>
      </c>
      <c r="L38" s="174"/>
      <c r="M38" s="315"/>
      <c r="N38" s="245" t="s">
        <v>204</v>
      </c>
      <c r="O38" s="172">
        <v>4</v>
      </c>
      <c r="P38" s="174"/>
      <c r="Q38" s="315"/>
      <c r="R38" s="245" t="s">
        <v>204</v>
      </c>
      <c r="S38" s="172">
        <v>4</v>
      </c>
      <c r="T38" s="174"/>
      <c r="U38" s="315"/>
      <c r="V38" s="180" t="s">
        <v>205</v>
      </c>
      <c r="W38" s="172">
        <v>4</v>
      </c>
      <c r="X38" s="184"/>
      <c r="Y38" s="317"/>
    </row>
    <row r="39" spans="1:25" x14ac:dyDescent="0.35">
      <c r="A39" s="209" t="s">
        <v>204</v>
      </c>
      <c r="B39" s="172">
        <v>5</v>
      </c>
      <c r="C39" s="392" t="s">
        <v>274</v>
      </c>
      <c r="D39" s="315"/>
      <c r="E39" s="180" t="s">
        <v>202</v>
      </c>
      <c r="F39" s="172">
        <v>5</v>
      </c>
      <c r="G39" s="174"/>
      <c r="H39" s="315"/>
      <c r="I39" s="182"/>
      <c r="J39" s="172" t="s">
        <v>203</v>
      </c>
      <c r="K39" s="172">
        <v>5</v>
      </c>
      <c r="L39" s="174"/>
      <c r="M39" s="315"/>
      <c r="N39" s="180" t="s">
        <v>198</v>
      </c>
      <c r="O39" s="172">
        <v>5</v>
      </c>
      <c r="P39" s="174"/>
      <c r="Q39" s="315"/>
      <c r="R39" s="180" t="s">
        <v>198</v>
      </c>
      <c r="S39" s="172">
        <v>5</v>
      </c>
      <c r="T39" s="174"/>
      <c r="U39" s="315"/>
      <c r="V39" s="180" t="s">
        <v>199</v>
      </c>
      <c r="W39" s="172">
        <v>5</v>
      </c>
      <c r="X39" s="184"/>
      <c r="Y39" s="317"/>
    </row>
    <row r="40" spans="1:25" x14ac:dyDescent="0.35">
      <c r="A40" s="172" t="s">
        <v>198</v>
      </c>
      <c r="B40" s="172">
        <v>6</v>
      </c>
      <c r="C40" s="392"/>
      <c r="D40" s="315"/>
      <c r="E40" s="180" t="s">
        <v>205</v>
      </c>
      <c r="F40" s="172">
        <v>6</v>
      </c>
      <c r="G40" s="174"/>
      <c r="H40" s="315"/>
      <c r="I40" s="182"/>
      <c r="J40" s="172" t="s">
        <v>201</v>
      </c>
      <c r="K40" s="172">
        <v>6</v>
      </c>
      <c r="L40" s="174"/>
      <c r="M40" s="315"/>
      <c r="N40" s="180" t="s">
        <v>202</v>
      </c>
      <c r="O40" s="172">
        <v>6</v>
      </c>
      <c r="P40" s="174"/>
      <c r="Q40" s="315"/>
      <c r="R40" s="180" t="s">
        <v>202</v>
      </c>
      <c r="S40" s="172">
        <v>6</v>
      </c>
      <c r="T40" s="174"/>
      <c r="U40" s="315"/>
      <c r="V40" s="180" t="s">
        <v>203</v>
      </c>
      <c r="W40" s="172">
        <v>6</v>
      </c>
      <c r="X40" s="184"/>
      <c r="Y40" s="317"/>
    </row>
    <row r="41" spans="1:25" x14ac:dyDescent="0.35">
      <c r="A41" s="172" t="s">
        <v>202</v>
      </c>
      <c r="B41" s="172">
        <v>7</v>
      </c>
      <c r="C41" s="392"/>
      <c r="D41" s="315"/>
      <c r="E41" s="180" t="s">
        <v>199</v>
      </c>
      <c r="F41" s="172">
        <v>7</v>
      </c>
      <c r="G41" s="226"/>
      <c r="H41" s="315"/>
      <c r="I41" s="182"/>
      <c r="J41" s="209" t="s">
        <v>204</v>
      </c>
      <c r="K41" s="172">
        <v>7</v>
      </c>
      <c r="L41" s="174"/>
      <c r="M41" s="315"/>
      <c r="N41" s="180" t="s">
        <v>205</v>
      </c>
      <c r="O41" s="172">
        <v>7</v>
      </c>
      <c r="P41" s="174"/>
      <c r="Q41" s="315"/>
      <c r="R41" s="180" t="s">
        <v>205</v>
      </c>
      <c r="S41" s="172">
        <v>7</v>
      </c>
      <c r="T41" s="174"/>
      <c r="U41" s="315"/>
      <c r="V41" s="180" t="s">
        <v>201</v>
      </c>
      <c r="W41" s="172">
        <v>7</v>
      </c>
      <c r="X41" s="184"/>
      <c r="Y41" s="317"/>
    </row>
    <row r="42" spans="1:25" x14ac:dyDescent="0.35">
      <c r="A42" s="172" t="s">
        <v>205</v>
      </c>
      <c r="B42" s="172">
        <v>8</v>
      </c>
      <c r="C42" s="392"/>
      <c r="D42" s="315"/>
      <c r="E42" s="180" t="s">
        <v>203</v>
      </c>
      <c r="F42" s="172">
        <v>8</v>
      </c>
      <c r="G42" s="184"/>
      <c r="H42" s="315"/>
      <c r="I42" s="182"/>
      <c r="J42" s="172" t="s">
        <v>198</v>
      </c>
      <c r="K42" s="172">
        <v>8</v>
      </c>
      <c r="L42" s="174"/>
      <c r="M42" s="315"/>
      <c r="N42" s="180" t="s">
        <v>199</v>
      </c>
      <c r="O42" s="172">
        <v>8</v>
      </c>
      <c r="P42" s="174"/>
      <c r="Q42" s="315"/>
      <c r="R42" s="180" t="s">
        <v>199</v>
      </c>
      <c r="S42" s="172">
        <v>8</v>
      </c>
      <c r="T42" s="174"/>
      <c r="U42" s="315"/>
      <c r="V42" s="245" t="s">
        <v>204</v>
      </c>
      <c r="W42" s="172">
        <v>8</v>
      </c>
      <c r="X42" s="184"/>
      <c r="Y42" s="317"/>
    </row>
    <row r="43" spans="1:25" x14ac:dyDescent="0.35">
      <c r="A43" s="172" t="s">
        <v>199</v>
      </c>
      <c r="B43" s="172">
        <v>9</v>
      </c>
      <c r="C43" s="392"/>
      <c r="D43" s="315"/>
      <c r="E43" s="180" t="s">
        <v>201</v>
      </c>
      <c r="F43" s="172">
        <v>9</v>
      </c>
      <c r="G43" s="184"/>
      <c r="H43" s="315"/>
      <c r="I43" s="182"/>
      <c r="J43" s="172" t="s">
        <v>202</v>
      </c>
      <c r="K43" s="172">
        <v>9</v>
      </c>
      <c r="L43" s="174"/>
      <c r="M43" s="315"/>
      <c r="N43" s="180" t="s">
        <v>203</v>
      </c>
      <c r="O43" s="172">
        <v>9</v>
      </c>
      <c r="P43" s="174"/>
      <c r="Q43" s="315"/>
      <c r="R43" s="180" t="s">
        <v>203</v>
      </c>
      <c r="S43" s="172">
        <v>9</v>
      </c>
      <c r="T43" s="174"/>
      <c r="U43" s="315"/>
      <c r="V43" s="180" t="s">
        <v>198</v>
      </c>
      <c r="W43" s="172">
        <v>9</v>
      </c>
      <c r="X43" s="184"/>
      <c r="Y43" s="317"/>
    </row>
    <row r="44" spans="1:25" x14ac:dyDescent="0.35">
      <c r="A44" s="172" t="s">
        <v>203</v>
      </c>
      <c r="B44" s="172">
        <v>10</v>
      </c>
      <c r="C44" s="392"/>
      <c r="D44" s="315"/>
      <c r="E44" s="245" t="s">
        <v>204</v>
      </c>
      <c r="F44" s="172">
        <v>10</v>
      </c>
      <c r="G44" s="187"/>
      <c r="H44" s="315"/>
      <c r="I44" s="182"/>
      <c r="J44" s="172" t="s">
        <v>205</v>
      </c>
      <c r="K44" s="172">
        <v>10</v>
      </c>
      <c r="L44" s="174"/>
      <c r="M44" s="315"/>
      <c r="N44" s="180" t="s">
        <v>201</v>
      </c>
      <c r="O44" s="172">
        <v>10</v>
      </c>
      <c r="P44" s="174"/>
      <c r="Q44" s="315"/>
      <c r="R44" s="180" t="s">
        <v>201</v>
      </c>
      <c r="S44" s="172">
        <v>10</v>
      </c>
      <c r="T44" s="174"/>
      <c r="U44" s="315"/>
      <c r="V44" s="180" t="s">
        <v>202</v>
      </c>
      <c r="W44" s="172">
        <v>10</v>
      </c>
      <c r="X44" s="184"/>
      <c r="Y44" s="317"/>
    </row>
    <row r="45" spans="1:25" x14ac:dyDescent="0.35">
      <c r="A45" s="172" t="s">
        <v>201</v>
      </c>
      <c r="B45" s="172">
        <v>11</v>
      </c>
      <c r="C45" s="392"/>
      <c r="D45" s="315"/>
      <c r="E45" s="180" t="s">
        <v>198</v>
      </c>
      <c r="F45" s="172">
        <v>11</v>
      </c>
      <c r="G45" s="174"/>
      <c r="H45" s="315"/>
      <c r="I45" s="182"/>
      <c r="J45" s="172" t="s">
        <v>199</v>
      </c>
      <c r="K45" s="172">
        <v>11</v>
      </c>
      <c r="L45" s="174"/>
      <c r="M45" s="315"/>
      <c r="N45" s="245" t="s">
        <v>204</v>
      </c>
      <c r="O45" s="172">
        <v>11</v>
      </c>
      <c r="P45" s="174"/>
      <c r="Q45" s="315"/>
      <c r="R45" s="245" t="s">
        <v>204</v>
      </c>
      <c r="S45" s="172">
        <v>11</v>
      </c>
      <c r="T45" s="174"/>
      <c r="U45" s="315"/>
      <c r="V45" s="180" t="s">
        <v>205</v>
      </c>
      <c r="W45" s="172">
        <v>11</v>
      </c>
      <c r="X45" s="184"/>
      <c r="Y45" s="317"/>
    </row>
    <row r="46" spans="1:25" x14ac:dyDescent="0.35">
      <c r="A46" s="209" t="s">
        <v>204</v>
      </c>
      <c r="B46" s="172">
        <v>12</v>
      </c>
      <c r="C46" s="392"/>
      <c r="D46" s="315"/>
      <c r="E46" s="180" t="s">
        <v>202</v>
      </c>
      <c r="F46" s="172">
        <v>12</v>
      </c>
      <c r="G46" s="174"/>
      <c r="H46" s="315"/>
      <c r="I46" s="182"/>
      <c r="J46" s="172" t="s">
        <v>203</v>
      </c>
      <c r="K46" s="176">
        <v>12</v>
      </c>
      <c r="L46" s="210" t="s">
        <v>208</v>
      </c>
      <c r="M46" s="315"/>
      <c r="N46" s="180" t="s">
        <v>198</v>
      </c>
      <c r="O46" s="172">
        <v>12</v>
      </c>
      <c r="P46" s="174"/>
      <c r="Q46" s="315"/>
      <c r="R46" s="180" t="s">
        <v>198</v>
      </c>
      <c r="S46" s="172">
        <v>12</v>
      </c>
      <c r="T46" s="174"/>
      <c r="U46" s="315"/>
      <c r="V46" s="180" t="s">
        <v>199</v>
      </c>
      <c r="W46" s="172">
        <v>12</v>
      </c>
      <c r="X46" s="184"/>
      <c r="Y46" s="317"/>
    </row>
    <row r="47" spans="1:25" x14ac:dyDescent="0.35">
      <c r="A47" s="172" t="s">
        <v>198</v>
      </c>
      <c r="B47" s="172">
        <v>13</v>
      </c>
      <c r="C47" s="174"/>
      <c r="D47" s="315"/>
      <c r="E47" s="180" t="s">
        <v>205</v>
      </c>
      <c r="F47" s="172">
        <v>13</v>
      </c>
      <c r="G47" s="174"/>
      <c r="H47" s="315"/>
      <c r="I47" s="182"/>
      <c r="J47" s="172" t="s">
        <v>201</v>
      </c>
      <c r="K47" s="176">
        <v>13</v>
      </c>
      <c r="L47" s="210"/>
      <c r="M47" s="315"/>
      <c r="N47" s="180" t="s">
        <v>202</v>
      </c>
      <c r="O47" s="172">
        <v>13</v>
      </c>
      <c r="P47" s="174"/>
      <c r="Q47" s="315"/>
      <c r="R47" s="180" t="s">
        <v>202</v>
      </c>
      <c r="S47" s="172">
        <v>13</v>
      </c>
      <c r="T47" s="174"/>
      <c r="U47" s="315"/>
      <c r="V47" s="180" t="s">
        <v>203</v>
      </c>
      <c r="W47" s="172">
        <v>13</v>
      </c>
      <c r="X47" s="184"/>
      <c r="Y47" s="317"/>
    </row>
    <row r="48" spans="1:25" x14ac:dyDescent="0.35">
      <c r="A48" s="172" t="s">
        <v>202</v>
      </c>
      <c r="B48" s="172">
        <v>14</v>
      </c>
      <c r="C48" s="174"/>
      <c r="D48" s="315"/>
      <c r="E48" s="180" t="s">
        <v>199</v>
      </c>
      <c r="F48" s="172">
        <v>14</v>
      </c>
      <c r="G48" s="174"/>
      <c r="H48" s="315"/>
      <c r="I48" s="182"/>
      <c r="J48" s="209" t="s">
        <v>204</v>
      </c>
      <c r="K48" s="176">
        <v>14</v>
      </c>
      <c r="L48" s="248"/>
      <c r="M48" s="315"/>
      <c r="N48" s="180" t="s">
        <v>205</v>
      </c>
      <c r="O48" s="172">
        <v>14</v>
      </c>
      <c r="P48" s="174"/>
      <c r="Q48" s="315"/>
      <c r="R48" s="180" t="s">
        <v>205</v>
      </c>
      <c r="S48" s="172">
        <v>14</v>
      </c>
      <c r="T48" s="174"/>
      <c r="U48" s="315"/>
      <c r="V48" s="180" t="s">
        <v>201</v>
      </c>
      <c r="W48" s="172">
        <v>14</v>
      </c>
      <c r="X48" s="184"/>
      <c r="Y48" s="317"/>
    </row>
    <row r="49" spans="1:25" x14ac:dyDescent="0.35">
      <c r="A49" s="172" t="s">
        <v>205</v>
      </c>
      <c r="B49" s="172">
        <v>15</v>
      </c>
      <c r="C49" s="174"/>
      <c r="D49" s="315"/>
      <c r="E49" s="180" t="s">
        <v>203</v>
      </c>
      <c r="F49" s="176">
        <v>15</v>
      </c>
      <c r="G49" s="185" t="s">
        <v>209</v>
      </c>
      <c r="H49" s="315"/>
      <c r="I49" s="182"/>
      <c r="J49" s="172" t="s">
        <v>198</v>
      </c>
      <c r="K49" s="172">
        <v>15</v>
      </c>
      <c r="L49" s="174"/>
      <c r="M49" s="315"/>
      <c r="N49" s="180" t="s">
        <v>199</v>
      </c>
      <c r="O49" s="172">
        <v>15</v>
      </c>
      <c r="P49" s="174"/>
      <c r="Q49" s="315"/>
      <c r="R49" s="180" t="s">
        <v>199</v>
      </c>
      <c r="S49" s="172">
        <v>15</v>
      </c>
      <c r="T49" s="174"/>
      <c r="U49" s="315"/>
      <c r="V49" s="245" t="s">
        <v>204</v>
      </c>
      <c r="W49" s="172">
        <v>15</v>
      </c>
      <c r="X49" s="184"/>
      <c r="Y49" s="317"/>
    </row>
    <row r="50" spans="1:25" x14ac:dyDescent="0.35">
      <c r="A50" s="172" t="s">
        <v>199</v>
      </c>
      <c r="B50" s="172">
        <v>16</v>
      </c>
      <c r="C50" s="174"/>
      <c r="D50" s="315"/>
      <c r="E50" s="180" t="s">
        <v>201</v>
      </c>
      <c r="F50" s="176">
        <v>16</v>
      </c>
      <c r="G50" s="185"/>
      <c r="H50" s="315"/>
      <c r="I50" s="182"/>
      <c r="J50" s="172" t="s">
        <v>202</v>
      </c>
      <c r="K50" s="172">
        <v>16</v>
      </c>
      <c r="L50" s="174"/>
      <c r="M50" s="315"/>
      <c r="N50" s="180" t="s">
        <v>203</v>
      </c>
      <c r="O50" s="172">
        <v>16</v>
      </c>
      <c r="P50" s="174"/>
      <c r="Q50" s="315"/>
      <c r="R50" s="180" t="s">
        <v>203</v>
      </c>
      <c r="S50" s="172">
        <v>16</v>
      </c>
      <c r="T50" s="174"/>
      <c r="U50" s="315"/>
      <c r="V50" s="180" t="s">
        <v>198</v>
      </c>
      <c r="W50" s="172">
        <v>16</v>
      </c>
      <c r="X50" s="184"/>
      <c r="Y50" s="317"/>
    </row>
    <row r="51" spans="1:25" x14ac:dyDescent="0.35">
      <c r="A51" s="172" t="s">
        <v>203</v>
      </c>
      <c r="B51" s="176">
        <v>17</v>
      </c>
      <c r="C51" s="210" t="s">
        <v>210</v>
      </c>
      <c r="D51" s="315"/>
      <c r="E51" s="245" t="s">
        <v>204</v>
      </c>
      <c r="F51" s="176">
        <v>17</v>
      </c>
      <c r="G51" s="185"/>
      <c r="H51" s="315"/>
      <c r="I51" s="182"/>
      <c r="J51" s="172" t="s">
        <v>205</v>
      </c>
      <c r="K51" s="172">
        <v>17</v>
      </c>
      <c r="L51" s="174"/>
      <c r="M51" s="315"/>
      <c r="N51" s="180" t="s">
        <v>201</v>
      </c>
      <c r="O51" s="172">
        <v>17</v>
      </c>
      <c r="P51" s="174"/>
      <c r="Q51" s="315"/>
      <c r="R51" s="180" t="s">
        <v>201</v>
      </c>
      <c r="S51" s="172">
        <v>17</v>
      </c>
      <c r="T51" s="174"/>
      <c r="U51" s="315"/>
      <c r="V51" s="180" t="s">
        <v>202</v>
      </c>
      <c r="W51" s="172">
        <v>17</v>
      </c>
      <c r="X51" s="184"/>
      <c r="Y51" s="317"/>
    </row>
    <row r="52" spans="1:25" x14ac:dyDescent="0.35">
      <c r="A52" s="172" t="s">
        <v>201</v>
      </c>
      <c r="B52" s="176">
        <v>18</v>
      </c>
      <c r="C52" s="210"/>
      <c r="D52" s="315"/>
      <c r="E52" s="180" t="s">
        <v>198</v>
      </c>
      <c r="F52" s="172">
        <v>18</v>
      </c>
      <c r="G52" s="174"/>
      <c r="H52" s="315"/>
      <c r="I52" s="182"/>
      <c r="J52" s="172" t="s">
        <v>199</v>
      </c>
      <c r="K52" s="172">
        <v>18</v>
      </c>
      <c r="L52" s="174"/>
      <c r="M52" s="315"/>
      <c r="N52" s="245" t="s">
        <v>204</v>
      </c>
      <c r="O52" s="172">
        <v>18</v>
      </c>
      <c r="P52" s="174"/>
      <c r="Q52" s="315"/>
      <c r="R52" s="245" t="s">
        <v>204</v>
      </c>
      <c r="S52" s="172">
        <v>18</v>
      </c>
      <c r="T52" s="174"/>
      <c r="U52" s="315"/>
      <c r="V52" s="180" t="s">
        <v>205</v>
      </c>
      <c r="W52" s="172">
        <v>18</v>
      </c>
      <c r="X52" s="184"/>
      <c r="Y52" s="317"/>
    </row>
    <row r="53" spans="1:25" x14ac:dyDescent="0.35">
      <c r="A53" s="209" t="s">
        <v>204</v>
      </c>
      <c r="B53" s="176">
        <v>19</v>
      </c>
      <c r="C53" s="210"/>
      <c r="D53" s="315"/>
      <c r="E53" s="180" t="s">
        <v>202</v>
      </c>
      <c r="F53" s="172">
        <v>19</v>
      </c>
      <c r="G53" s="174"/>
      <c r="H53" s="315"/>
      <c r="I53" s="182"/>
      <c r="J53" s="172" t="s">
        <v>203</v>
      </c>
      <c r="K53" s="172">
        <v>19</v>
      </c>
      <c r="L53" s="174"/>
      <c r="M53" s="315"/>
      <c r="N53" s="180" t="s">
        <v>198</v>
      </c>
      <c r="O53" s="172">
        <v>19</v>
      </c>
      <c r="P53" s="174"/>
      <c r="Q53" s="315"/>
      <c r="R53" s="180" t="s">
        <v>198</v>
      </c>
      <c r="S53" s="172">
        <v>19</v>
      </c>
      <c r="T53" s="174"/>
      <c r="U53" s="315"/>
      <c r="V53" s="180" t="s">
        <v>199</v>
      </c>
      <c r="W53" s="172">
        <v>19</v>
      </c>
      <c r="X53" s="184"/>
      <c r="Y53" s="317"/>
    </row>
    <row r="54" spans="1:25" x14ac:dyDescent="0.35">
      <c r="A54" s="172" t="s">
        <v>198</v>
      </c>
      <c r="B54" s="172">
        <v>20</v>
      </c>
      <c r="C54" s="174"/>
      <c r="D54" s="315"/>
      <c r="E54" s="180" t="s">
        <v>205</v>
      </c>
      <c r="F54" s="172">
        <v>20</v>
      </c>
      <c r="G54" s="174"/>
      <c r="H54" s="315"/>
      <c r="I54" s="182"/>
      <c r="J54" s="172" t="s">
        <v>201</v>
      </c>
      <c r="K54" s="172">
        <v>20</v>
      </c>
      <c r="L54" s="174"/>
      <c r="M54" s="315"/>
      <c r="N54" s="180" t="s">
        <v>202</v>
      </c>
      <c r="O54" s="172">
        <v>20</v>
      </c>
      <c r="P54" s="174"/>
      <c r="Q54" s="315"/>
      <c r="R54" s="180" t="s">
        <v>202</v>
      </c>
      <c r="S54" s="172">
        <v>20</v>
      </c>
      <c r="T54" s="174"/>
      <c r="U54" s="315"/>
      <c r="V54" s="180" t="s">
        <v>203</v>
      </c>
      <c r="W54" s="172">
        <v>20</v>
      </c>
      <c r="X54" s="184"/>
      <c r="Y54" s="317"/>
    </row>
    <row r="55" spans="1:25" x14ac:dyDescent="0.35">
      <c r="A55" s="172" t="s">
        <v>202</v>
      </c>
      <c r="B55" s="172">
        <v>21</v>
      </c>
      <c r="C55" s="174"/>
      <c r="D55" s="315"/>
      <c r="E55" s="180" t="s">
        <v>199</v>
      </c>
      <c r="F55" s="172">
        <v>21</v>
      </c>
      <c r="G55" s="184"/>
      <c r="H55" s="315"/>
      <c r="I55" s="182"/>
      <c r="J55" s="209" t="s">
        <v>204</v>
      </c>
      <c r="K55" s="172">
        <v>21</v>
      </c>
      <c r="L55" s="174"/>
      <c r="M55" s="315"/>
      <c r="N55" s="180" t="s">
        <v>205</v>
      </c>
      <c r="O55" s="172">
        <v>21</v>
      </c>
      <c r="P55" s="174"/>
      <c r="Q55" s="315"/>
      <c r="R55" s="180" t="s">
        <v>205</v>
      </c>
      <c r="S55" s="176">
        <v>21</v>
      </c>
      <c r="T55" s="210" t="s">
        <v>211</v>
      </c>
      <c r="U55" s="315"/>
      <c r="V55" s="180" t="s">
        <v>201</v>
      </c>
      <c r="W55" s="172">
        <v>21</v>
      </c>
      <c r="X55" s="184"/>
      <c r="Y55" s="317"/>
    </row>
    <row r="56" spans="1:25" x14ac:dyDescent="0.35">
      <c r="A56" s="172" t="s">
        <v>205</v>
      </c>
      <c r="B56" s="172">
        <v>22</v>
      </c>
      <c r="C56" s="174"/>
      <c r="D56" s="315"/>
      <c r="E56" s="180" t="s">
        <v>203</v>
      </c>
      <c r="F56" s="172">
        <v>22</v>
      </c>
      <c r="G56" s="184"/>
      <c r="H56" s="315"/>
      <c r="I56" s="182"/>
      <c r="J56" s="172" t="s">
        <v>198</v>
      </c>
      <c r="K56" s="172">
        <v>22</v>
      </c>
      <c r="L56" s="174"/>
      <c r="M56" s="315"/>
      <c r="N56" s="180" t="s">
        <v>199</v>
      </c>
      <c r="O56" s="172">
        <v>22</v>
      </c>
      <c r="P56" s="174"/>
      <c r="Q56" s="315"/>
      <c r="R56" s="180" t="s">
        <v>199</v>
      </c>
      <c r="S56" s="176">
        <v>22</v>
      </c>
      <c r="T56" s="210"/>
      <c r="U56" s="315"/>
      <c r="V56" s="245" t="s">
        <v>204</v>
      </c>
      <c r="W56" s="172">
        <v>22</v>
      </c>
      <c r="X56" s="184"/>
      <c r="Y56" s="317"/>
    </row>
    <row r="57" spans="1:25" x14ac:dyDescent="0.35">
      <c r="A57" s="172" t="s">
        <v>199</v>
      </c>
      <c r="B57" s="172">
        <v>23</v>
      </c>
      <c r="C57" s="174"/>
      <c r="D57" s="315"/>
      <c r="E57" s="180" t="s">
        <v>201</v>
      </c>
      <c r="F57" s="172">
        <v>23</v>
      </c>
      <c r="G57" s="184"/>
      <c r="H57" s="315"/>
      <c r="I57" s="182"/>
      <c r="J57" s="172" t="s">
        <v>202</v>
      </c>
      <c r="K57" s="172">
        <v>23</v>
      </c>
      <c r="L57" s="174"/>
      <c r="M57" s="315"/>
      <c r="N57" s="180" t="s">
        <v>203</v>
      </c>
      <c r="O57" s="172">
        <v>23</v>
      </c>
      <c r="P57" s="174"/>
      <c r="Q57" s="315"/>
      <c r="R57" s="180" t="s">
        <v>203</v>
      </c>
      <c r="S57" s="176">
        <v>23</v>
      </c>
      <c r="T57" s="210"/>
      <c r="U57" s="315"/>
      <c r="V57" s="180" t="s">
        <v>198</v>
      </c>
      <c r="W57" s="172">
        <v>23</v>
      </c>
      <c r="X57" s="184"/>
      <c r="Y57" s="317"/>
    </row>
    <row r="58" spans="1:25" x14ac:dyDescent="0.35">
      <c r="A58" s="172" t="s">
        <v>203</v>
      </c>
      <c r="B58" s="172">
        <v>24</v>
      </c>
      <c r="C58" s="210" t="s">
        <v>212</v>
      </c>
      <c r="D58" s="315"/>
      <c r="E58" s="245" t="s">
        <v>204</v>
      </c>
      <c r="F58" s="172">
        <v>24</v>
      </c>
      <c r="G58" s="184"/>
      <c r="H58" s="315"/>
      <c r="I58" s="182"/>
      <c r="J58" s="172" t="s">
        <v>205</v>
      </c>
      <c r="K58" s="172">
        <v>24</v>
      </c>
      <c r="L58" s="174"/>
      <c r="M58" s="315"/>
      <c r="N58" s="180" t="s">
        <v>201</v>
      </c>
      <c r="O58" s="172">
        <v>24</v>
      </c>
      <c r="P58" s="174"/>
      <c r="Q58" s="315"/>
      <c r="R58" s="180" t="s">
        <v>201</v>
      </c>
      <c r="S58" s="176">
        <v>24</v>
      </c>
      <c r="T58" s="210"/>
      <c r="U58" s="315"/>
      <c r="V58" s="180" t="s">
        <v>202</v>
      </c>
      <c r="W58" s="172">
        <v>24</v>
      </c>
      <c r="X58" s="184"/>
      <c r="Y58" s="317"/>
    </row>
    <row r="59" spans="1:25" x14ac:dyDescent="0.35">
      <c r="A59" s="172" t="s">
        <v>201</v>
      </c>
      <c r="B59" s="172">
        <v>25</v>
      </c>
      <c r="C59" s="210"/>
      <c r="D59" s="315"/>
      <c r="E59" s="180" t="s">
        <v>198</v>
      </c>
      <c r="F59" s="172">
        <v>25</v>
      </c>
      <c r="G59" s="174"/>
      <c r="H59" s="315"/>
      <c r="I59" s="182"/>
      <c r="J59" s="172" t="s">
        <v>199</v>
      </c>
      <c r="K59" s="172">
        <v>25</v>
      </c>
      <c r="L59" s="174"/>
      <c r="M59" s="315"/>
      <c r="N59" s="245" t="s">
        <v>204</v>
      </c>
      <c r="O59" s="172">
        <v>25</v>
      </c>
      <c r="P59" s="174"/>
      <c r="Q59" s="315"/>
      <c r="R59" s="245" t="s">
        <v>204</v>
      </c>
      <c r="S59" s="176">
        <v>25</v>
      </c>
      <c r="T59" s="210"/>
      <c r="U59" s="315"/>
      <c r="V59" s="180" t="s">
        <v>205</v>
      </c>
      <c r="W59" s="172">
        <v>25</v>
      </c>
      <c r="X59" s="184"/>
      <c r="Y59" s="317"/>
    </row>
    <row r="60" spans="1:25" x14ac:dyDescent="0.35">
      <c r="A60" s="209" t="s">
        <v>204</v>
      </c>
      <c r="B60" s="172">
        <v>26</v>
      </c>
      <c r="C60" s="210"/>
      <c r="D60" s="315"/>
      <c r="E60" s="180" t="s">
        <v>202</v>
      </c>
      <c r="F60" s="172">
        <v>26</v>
      </c>
      <c r="G60" s="174"/>
      <c r="H60" s="315"/>
      <c r="I60" s="182"/>
      <c r="J60" s="172" t="s">
        <v>203</v>
      </c>
      <c r="K60" s="172">
        <v>26</v>
      </c>
      <c r="L60" s="174"/>
      <c r="M60" s="315"/>
      <c r="N60" s="180" t="s">
        <v>198</v>
      </c>
      <c r="O60" s="172">
        <v>26</v>
      </c>
      <c r="P60" s="174"/>
      <c r="Q60" s="315"/>
      <c r="R60" s="180" t="s">
        <v>198</v>
      </c>
      <c r="S60" s="172">
        <v>26</v>
      </c>
      <c r="T60" s="174"/>
      <c r="U60" s="315"/>
      <c r="V60" s="180" t="s">
        <v>199</v>
      </c>
      <c r="W60" s="172">
        <v>26</v>
      </c>
      <c r="X60" s="184"/>
      <c r="Y60" s="317"/>
    </row>
    <row r="61" spans="1:25" x14ac:dyDescent="0.35">
      <c r="A61" s="172" t="s">
        <v>198</v>
      </c>
      <c r="B61" s="172">
        <v>27</v>
      </c>
      <c r="C61" s="174"/>
      <c r="D61" s="315"/>
      <c r="E61" s="180" t="s">
        <v>205</v>
      </c>
      <c r="F61" s="172">
        <v>27</v>
      </c>
      <c r="G61" s="174"/>
      <c r="H61" s="315"/>
      <c r="I61" s="182"/>
      <c r="J61" s="172" t="s">
        <v>201</v>
      </c>
      <c r="K61" s="172">
        <v>27</v>
      </c>
      <c r="L61" s="179"/>
      <c r="M61" s="323"/>
      <c r="N61" s="180" t="s">
        <v>202</v>
      </c>
      <c r="O61" s="172">
        <v>27</v>
      </c>
      <c r="P61" s="174"/>
      <c r="Q61" s="315"/>
      <c r="R61" s="180" t="s">
        <v>202</v>
      </c>
      <c r="S61" s="172">
        <v>27</v>
      </c>
      <c r="T61" s="174"/>
      <c r="U61" s="315"/>
      <c r="V61" s="180" t="s">
        <v>203</v>
      </c>
      <c r="W61" s="172">
        <v>27</v>
      </c>
      <c r="X61" s="184"/>
      <c r="Y61" s="317"/>
    </row>
    <row r="62" spans="1:25" x14ac:dyDescent="0.35">
      <c r="A62" s="218" t="s">
        <v>202</v>
      </c>
      <c r="B62" s="172">
        <v>28</v>
      </c>
      <c r="C62" s="179"/>
      <c r="D62" s="323"/>
      <c r="E62" s="229" t="s">
        <v>213</v>
      </c>
      <c r="F62" s="172">
        <v>28</v>
      </c>
      <c r="G62" s="234"/>
      <c r="H62" s="323"/>
      <c r="I62" s="182"/>
      <c r="J62" s="209" t="s">
        <v>204</v>
      </c>
      <c r="K62" s="172">
        <v>28</v>
      </c>
      <c r="L62" s="174"/>
      <c r="M62" s="324"/>
      <c r="N62" s="180" t="s">
        <v>205</v>
      </c>
      <c r="O62" s="172">
        <v>28</v>
      </c>
      <c r="P62" s="174"/>
      <c r="Q62" s="323"/>
      <c r="R62" s="229" t="s">
        <v>205</v>
      </c>
      <c r="S62" s="172">
        <v>28</v>
      </c>
      <c r="T62" s="174"/>
      <c r="U62" s="323"/>
      <c r="V62" s="229" t="s">
        <v>201</v>
      </c>
      <c r="W62" s="172">
        <v>28</v>
      </c>
      <c r="X62" s="187"/>
      <c r="Y62" s="317"/>
    </row>
    <row r="63" spans="1:25" x14ac:dyDescent="0.35">
      <c r="A63" s="172" t="s">
        <v>205</v>
      </c>
      <c r="B63" s="172">
        <v>29</v>
      </c>
      <c r="C63" s="236"/>
      <c r="D63" s="324"/>
      <c r="E63" s="229" t="s">
        <v>203</v>
      </c>
      <c r="F63" s="172">
        <v>29</v>
      </c>
      <c r="G63" s="174"/>
      <c r="H63" s="324"/>
      <c r="I63" s="182"/>
      <c r="J63" s="172" t="s">
        <v>198</v>
      </c>
      <c r="K63" s="172">
        <v>29</v>
      </c>
      <c r="L63" s="174"/>
      <c r="M63" s="324"/>
      <c r="N63" s="233"/>
      <c r="O63" s="217"/>
      <c r="P63" s="232"/>
      <c r="Q63" s="324"/>
      <c r="R63" s="229" t="s">
        <v>199</v>
      </c>
      <c r="S63" s="172">
        <v>29</v>
      </c>
      <c r="T63" s="187"/>
      <c r="U63" s="325"/>
      <c r="V63" s="245" t="s">
        <v>204</v>
      </c>
      <c r="W63" s="172">
        <v>29</v>
      </c>
      <c r="X63" s="187"/>
      <c r="Y63" s="317"/>
    </row>
    <row r="64" spans="1:25" x14ac:dyDescent="0.35">
      <c r="A64" s="172" t="s">
        <v>199</v>
      </c>
      <c r="B64" s="172">
        <v>30</v>
      </c>
      <c r="C64" s="187"/>
      <c r="D64" s="326"/>
      <c r="E64" s="180" t="s">
        <v>201</v>
      </c>
      <c r="F64" s="172">
        <v>30</v>
      </c>
      <c r="G64" s="187"/>
      <c r="H64" s="326"/>
      <c r="I64" s="182"/>
      <c r="J64" s="172" t="s">
        <v>202</v>
      </c>
      <c r="K64" s="172">
        <v>30</v>
      </c>
      <c r="L64" s="187"/>
      <c r="M64" s="326"/>
      <c r="N64" s="230"/>
      <c r="O64" s="212"/>
      <c r="P64" s="187"/>
      <c r="Q64" s="326"/>
      <c r="R64" s="180" t="s">
        <v>203</v>
      </c>
      <c r="S64" s="172">
        <v>30</v>
      </c>
      <c r="T64" s="187"/>
      <c r="U64" s="326"/>
      <c r="V64" s="180" t="s">
        <v>198</v>
      </c>
      <c r="W64" s="172">
        <v>30</v>
      </c>
      <c r="X64" s="187"/>
      <c r="Y64" s="317"/>
    </row>
    <row r="65" spans="1:25" ht="15" thickBot="1" x14ac:dyDescent="0.4">
      <c r="A65" s="212"/>
      <c r="B65" s="212"/>
      <c r="C65" s="187"/>
      <c r="D65" s="231"/>
      <c r="E65" s="245" t="s">
        <v>204</v>
      </c>
      <c r="F65" s="172">
        <v>31</v>
      </c>
      <c r="G65" s="187"/>
      <c r="H65" s="231"/>
      <c r="I65" s="182"/>
      <c r="J65" s="172" t="s">
        <v>205</v>
      </c>
      <c r="K65" s="172">
        <v>31</v>
      </c>
      <c r="L65" s="187"/>
      <c r="M65" s="231"/>
      <c r="N65" s="230"/>
      <c r="O65" s="212"/>
      <c r="P65" s="187"/>
      <c r="Q65" s="231"/>
      <c r="R65" s="180" t="s">
        <v>201</v>
      </c>
      <c r="S65" s="172">
        <v>31</v>
      </c>
      <c r="T65" s="187"/>
      <c r="U65" s="231"/>
      <c r="V65" s="230"/>
      <c r="W65" s="212"/>
      <c r="X65" s="187"/>
      <c r="Y65" s="228"/>
    </row>
    <row r="66" spans="1:25" x14ac:dyDescent="0.35">
      <c r="A66" s="52"/>
      <c r="B66" s="52"/>
      <c r="C66" s="52"/>
      <c r="D66" s="52"/>
      <c r="E66" s="52"/>
      <c r="F66" s="52"/>
      <c r="G66" s="52"/>
      <c r="H66" s="52"/>
      <c r="I66" s="216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47"/>
    </row>
    <row r="67" spans="1:25" x14ac:dyDescent="0.35">
      <c r="I67" s="50"/>
      <c r="Y67" s="47"/>
    </row>
  </sheetData>
  <mergeCells count="11">
    <mergeCell ref="E34:H34"/>
    <mergeCell ref="J34:M34"/>
    <mergeCell ref="N34:Q34"/>
    <mergeCell ref="R34:U34"/>
    <mergeCell ref="V34:X34"/>
    <mergeCell ref="V1:W1"/>
    <mergeCell ref="A1:D1"/>
    <mergeCell ref="E1:G1"/>
    <mergeCell ref="J1:M1"/>
    <mergeCell ref="N1:Q1"/>
    <mergeCell ref="R1:U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J68"/>
  <sheetViews>
    <sheetView tabSelected="1" topLeftCell="W26" zoomScale="53" zoomScaleNormal="53" workbookViewId="0">
      <selection activeCell="AB76" sqref="AB76"/>
    </sheetView>
  </sheetViews>
  <sheetFormatPr baseColWidth="10" defaultColWidth="10.7265625" defaultRowHeight="14.5" x14ac:dyDescent="0.35"/>
  <cols>
    <col min="3" max="3" width="48.7265625" customWidth="1"/>
    <col min="4" max="4" width="60.36328125" customWidth="1"/>
    <col min="6" max="6" width="15.453125" customWidth="1"/>
    <col min="9" max="10" width="49.54296875" customWidth="1"/>
    <col min="11" max="11" width="14.26953125" customWidth="1"/>
    <col min="12" max="12" width="16.26953125" customWidth="1"/>
    <col min="15" max="15" width="49.08984375" customWidth="1"/>
    <col min="16" max="16" width="59.1796875" customWidth="1"/>
    <col min="18" max="18" width="14.6328125" customWidth="1"/>
    <col min="21" max="21" width="30" customWidth="1"/>
    <col min="22" max="22" width="50.54296875" customWidth="1"/>
    <col min="24" max="24" width="13.6328125" customWidth="1"/>
    <col min="27" max="27" width="52.36328125" customWidth="1"/>
    <col min="28" max="28" width="48" customWidth="1"/>
    <col min="30" max="30" width="15.54296875" customWidth="1"/>
    <col min="33" max="33" width="41.453125" customWidth="1"/>
    <col min="34" max="34" width="45.453125" customWidth="1"/>
    <col min="36" max="36" width="13.6328125" customWidth="1"/>
  </cols>
  <sheetData>
    <row r="1" spans="1:36" ht="15" thickBot="1" x14ac:dyDescent="0.4">
      <c r="A1" t="s">
        <v>220</v>
      </c>
    </row>
    <row r="2" spans="1:36" ht="51" thickBot="1" x14ac:dyDescent="0.4">
      <c r="A2" s="485" t="s">
        <v>196</v>
      </c>
      <c r="B2" s="486"/>
      <c r="C2" s="486"/>
      <c r="D2" s="486"/>
      <c r="E2" s="486"/>
      <c r="F2" s="488"/>
      <c r="G2" s="487" t="s">
        <v>173</v>
      </c>
      <c r="H2" s="486"/>
      <c r="I2" s="486"/>
      <c r="J2" s="486"/>
      <c r="K2" s="486"/>
      <c r="L2" s="488"/>
      <c r="M2" s="485" t="s">
        <v>153</v>
      </c>
      <c r="N2" s="486"/>
      <c r="O2" s="486"/>
      <c r="P2" s="486"/>
      <c r="Q2" s="486"/>
      <c r="R2" s="486"/>
      <c r="S2" s="471" t="s">
        <v>197</v>
      </c>
      <c r="T2" s="472"/>
      <c r="U2" s="472"/>
      <c r="V2" s="472"/>
      <c r="W2" s="472"/>
      <c r="X2" s="473"/>
      <c r="Y2" s="471" t="s">
        <v>176</v>
      </c>
      <c r="Z2" s="472"/>
      <c r="AA2" s="472"/>
      <c r="AB2" s="472"/>
      <c r="AC2" s="472"/>
      <c r="AD2" s="473"/>
      <c r="AE2" s="462" t="s">
        <v>177</v>
      </c>
      <c r="AF2" s="463"/>
      <c r="AG2" s="463"/>
      <c r="AH2" s="463"/>
      <c r="AI2" s="463"/>
      <c r="AJ2" s="464"/>
    </row>
    <row r="3" spans="1:36" ht="54" x14ac:dyDescent="0.35">
      <c r="A3" s="465" t="s">
        <v>214</v>
      </c>
      <c r="B3" s="466"/>
      <c r="C3" s="466" t="s">
        <v>215</v>
      </c>
      <c r="D3" s="466" t="s">
        <v>216</v>
      </c>
      <c r="E3" s="255" t="s">
        <v>217</v>
      </c>
      <c r="F3" s="474" t="s">
        <v>218</v>
      </c>
      <c r="G3" s="465" t="s">
        <v>214</v>
      </c>
      <c r="H3" s="466"/>
      <c r="I3" s="466" t="s">
        <v>215</v>
      </c>
      <c r="J3" s="474" t="s">
        <v>216</v>
      </c>
      <c r="K3" s="255" t="s">
        <v>217</v>
      </c>
      <c r="L3" s="469" t="s">
        <v>218</v>
      </c>
      <c r="M3" s="465" t="s">
        <v>214</v>
      </c>
      <c r="N3" s="466"/>
      <c r="O3" s="466" t="s">
        <v>215</v>
      </c>
      <c r="P3" s="474" t="s">
        <v>216</v>
      </c>
      <c r="Q3" s="255" t="s">
        <v>217</v>
      </c>
      <c r="R3" s="466" t="s">
        <v>218</v>
      </c>
      <c r="S3" s="465" t="s">
        <v>214</v>
      </c>
      <c r="T3" s="466"/>
      <c r="U3" s="466" t="s">
        <v>215</v>
      </c>
      <c r="V3" s="474" t="s">
        <v>216</v>
      </c>
      <c r="W3" s="255" t="s">
        <v>217</v>
      </c>
      <c r="X3" s="474" t="s">
        <v>218</v>
      </c>
      <c r="Y3" s="465" t="s">
        <v>214</v>
      </c>
      <c r="Z3" s="466"/>
      <c r="AA3" s="466" t="s">
        <v>215</v>
      </c>
      <c r="AB3" s="466" t="s">
        <v>216</v>
      </c>
      <c r="AC3" s="255" t="s">
        <v>217</v>
      </c>
      <c r="AD3" s="469" t="s">
        <v>218</v>
      </c>
      <c r="AE3" s="465" t="s">
        <v>214</v>
      </c>
      <c r="AF3" s="466"/>
      <c r="AG3" s="466" t="s">
        <v>215</v>
      </c>
      <c r="AH3" s="466" t="s">
        <v>216</v>
      </c>
      <c r="AI3" s="255" t="s">
        <v>217</v>
      </c>
      <c r="AJ3" s="469" t="s">
        <v>218</v>
      </c>
    </row>
    <row r="4" spans="1:36" ht="18.5" thickBot="1" x14ac:dyDescent="0.4">
      <c r="A4" s="467"/>
      <c r="B4" s="468"/>
      <c r="C4" s="468"/>
      <c r="D4" s="468"/>
      <c r="E4" s="188">
        <f>SUM(E5:E97)</f>
        <v>1.4930555555555556</v>
      </c>
      <c r="F4" s="475"/>
      <c r="G4" s="467"/>
      <c r="H4" s="468"/>
      <c r="I4" s="468"/>
      <c r="J4" s="475"/>
      <c r="K4" s="188">
        <f>SUM(K5:K95)</f>
        <v>2.8159722222222223</v>
      </c>
      <c r="L4" s="470"/>
      <c r="M4" s="467"/>
      <c r="N4" s="468"/>
      <c r="O4" s="468"/>
      <c r="P4" s="475"/>
      <c r="Q4" s="188">
        <f>SUM(Q5:Q95)</f>
        <v>2.4097222222222223</v>
      </c>
      <c r="R4" s="468"/>
      <c r="S4" s="467"/>
      <c r="T4" s="468"/>
      <c r="U4" s="468"/>
      <c r="V4" s="475"/>
      <c r="W4" s="188">
        <f>SUM(W5:W95)</f>
        <v>0.8784722222222221</v>
      </c>
      <c r="X4" s="475"/>
      <c r="Y4" s="467"/>
      <c r="Z4" s="468"/>
      <c r="AA4" s="468"/>
      <c r="AB4" s="468"/>
      <c r="AC4" s="188">
        <f>SUM(AC5:AC95)</f>
        <v>1.84375</v>
      </c>
      <c r="AD4" s="470"/>
      <c r="AE4" s="467"/>
      <c r="AF4" s="468"/>
      <c r="AG4" s="468"/>
      <c r="AH4" s="468"/>
      <c r="AI4" s="188">
        <f>SUM(AI5:AI95)</f>
        <v>0</v>
      </c>
      <c r="AJ4" s="470"/>
    </row>
    <row r="5" spans="1:36" ht="18" x14ac:dyDescent="0.35">
      <c r="A5" s="453"/>
      <c r="B5" s="56">
        <v>1</v>
      </c>
      <c r="C5" s="201" t="s">
        <v>247</v>
      </c>
      <c r="D5" s="201"/>
      <c r="E5" s="14"/>
      <c r="F5" s="461">
        <f>SUM(E5:E18)</f>
        <v>0</v>
      </c>
      <c r="G5" s="489"/>
      <c r="H5" s="56">
        <v>1</v>
      </c>
      <c r="I5" s="375" t="s">
        <v>286</v>
      </c>
      <c r="J5" s="376" t="s">
        <v>225</v>
      </c>
      <c r="K5" s="14">
        <v>0.125</v>
      </c>
      <c r="L5" s="461">
        <f>SUM(K5:K12)+F59</f>
        <v>0.53125</v>
      </c>
      <c r="M5" s="453"/>
      <c r="N5" s="65">
        <v>1</v>
      </c>
      <c r="O5" s="389" t="s">
        <v>272</v>
      </c>
      <c r="P5" s="340"/>
      <c r="Q5" s="14">
        <v>6.25E-2</v>
      </c>
      <c r="R5" s="456">
        <f>SUM(Q5:Q8)</f>
        <v>0.1875</v>
      </c>
      <c r="S5" s="349"/>
      <c r="T5" s="56">
        <v>1</v>
      </c>
      <c r="U5" s="375"/>
      <c r="V5" s="375"/>
      <c r="W5" s="359"/>
      <c r="X5" s="456">
        <f>SUM(W5:W16)+R65</f>
        <v>0</v>
      </c>
      <c r="Y5" s="453"/>
      <c r="Z5" s="56">
        <v>1</v>
      </c>
      <c r="AA5" s="491" t="s">
        <v>367</v>
      </c>
      <c r="AB5" s="409" t="s">
        <v>366</v>
      </c>
      <c r="AC5" s="364">
        <v>7.2916666666666671E-2</v>
      </c>
      <c r="AD5" s="461">
        <f>X57+SUM(AC5:AC10)</f>
        <v>0.33333333333333331</v>
      </c>
      <c r="AE5" s="453">
        <v>30</v>
      </c>
      <c r="AF5" s="57">
        <v>1</v>
      </c>
      <c r="AG5" s="201"/>
      <c r="AH5" s="201"/>
      <c r="AI5" s="14"/>
      <c r="AJ5" s="456" t="e">
        <f>SUM(AI5:AI6)+SUM('[2]Trening, mai - jul'!AU55:'[2]Trening, mai - jul'!AU66)</f>
        <v>#REF!</v>
      </c>
    </row>
    <row r="6" spans="1:36" ht="18.5" thickBot="1" x14ac:dyDescent="0.4">
      <c r="A6" s="454"/>
      <c r="B6" s="191"/>
      <c r="C6" s="195"/>
      <c r="D6" s="195"/>
      <c r="E6" s="190"/>
      <c r="F6" s="458"/>
      <c r="G6" s="454"/>
      <c r="H6" s="191"/>
      <c r="I6" s="376" t="s">
        <v>287</v>
      </c>
      <c r="J6" s="376"/>
      <c r="K6" s="190"/>
      <c r="L6" s="458"/>
      <c r="M6" s="454"/>
      <c r="N6" s="189"/>
      <c r="O6" s="341"/>
      <c r="P6" s="341"/>
      <c r="Q6" s="190"/>
      <c r="R6" s="457"/>
      <c r="S6" s="350"/>
      <c r="T6" s="191"/>
      <c r="U6" s="376"/>
      <c r="V6" s="376"/>
      <c r="W6" s="360"/>
      <c r="X6" s="457"/>
      <c r="Y6" s="454"/>
      <c r="Z6" s="191"/>
      <c r="AA6" s="382"/>
      <c r="AB6" s="382"/>
      <c r="AC6" s="206"/>
      <c r="AD6" s="458"/>
      <c r="AE6" s="455"/>
      <c r="AF6" s="196"/>
      <c r="AG6" s="204"/>
      <c r="AH6" s="204"/>
      <c r="AI6" s="333"/>
      <c r="AJ6" s="460"/>
    </row>
    <row r="7" spans="1:36" ht="18" x14ac:dyDescent="0.35">
      <c r="A7" s="454"/>
      <c r="B7" s="191">
        <v>2</v>
      </c>
      <c r="C7" s="354"/>
      <c r="D7" s="195"/>
      <c r="E7" s="190"/>
      <c r="F7" s="458"/>
      <c r="G7" s="454"/>
      <c r="H7" s="191">
        <v>2</v>
      </c>
      <c r="I7" s="376" t="s">
        <v>232</v>
      </c>
      <c r="J7" s="376"/>
      <c r="K7" s="190">
        <v>0.125</v>
      </c>
      <c r="L7" s="458"/>
      <c r="M7" s="454"/>
      <c r="N7" s="189">
        <v>2</v>
      </c>
      <c r="O7" s="341" t="s">
        <v>273</v>
      </c>
      <c r="P7" s="341"/>
      <c r="Q7" s="190">
        <v>0.125</v>
      </c>
      <c r="R7" s="457"/>
      <c r="S7" s="350"/>
      <c r="T7" s="191">
        <v>2</v>
      </c>
      <c r="U7" s="376"/>
      <c r="V7" s="376"/>
      <c r="W7" s="360"/>
      <c r="X7" s="457"/>
      <c r="Y7" s="454"/>
      <c r="Z7" s="194">
        <v>2</v>
      </c>
      <c r="AA7" s="382" t="s">
        <v>376</v>
      </c>
      <c r="AB7" s="382"/>
      <c r="AC7" s="206">
        <v>0.125</v>
      </c>
      <c r="AD7" s="458"/>
      <c r="AE7" s="453">
        <v>31</v>
      </c>
      <c r="AF7" s="56">
        <v>2</v>
      </c>
      <c r="AG7" s="201"/>
      <c r="AH7" s="201"/>
      <c r="AI7" s="14"/>
      <c r="AJ7" s="456">
        <f>SUM(AI7:AI20)</f>
        <v>0</v>
      </c>
    </row>
    <row r="8" spans="1:36" ht="18.5" thickBot="1" x14ac:dyDescent="0.4">
      <c r="A8" s="454"/>
      <c r="B8" s="191"/>
      <c r="C8" s="195"/>
      <c r="D8" s="195"/>
      <c r="E8" s="190"/>
      <c r="F8" s="458"/>
      <c r="G8" s="454"/>
      <c r="H8" s="191"/>
      <c r="I8" s="376"/>
      <c r="J8" s="376"/>
      <c r="K8" s="190"/>
      <c r="L8" s="458"/>
      <c r="M8" s="454"/>
      <c r="N8" s="193"/>
      <c r="O8" s="342"/>
      <c r="P8" s="342"/>
      <c r="Q8" s="333"/>
      <c r="R8" s="457"/>
      <c r="S8" s="350"/>
      <c r="T8" s="191"/>
      <c r="U8" s="376"/>
      <c r="V8" s="376"/>
      <c r="W8" s="360"/>
      <c r="X8" s="457"/>
      <c r="Y8" s="454"/>
      <c r="Z8" s="194"/>
      <c r="AA8" s="382"/>
      <c r="AB8" s="382"/>
      <c r="AC8" s="206"/>
      <c r="AD8" s="458"/>
      <c r="AE8" s="454"/>
      <c r="AF8" s="191"/>
      <c r="AG8" s="195"/>
      <c r="AH8" s="195"/>
      <c r="AI8" s="190"/>
      <c r="AJ8" s="457"/>
    </row>
    <row r="9" spans="1:36" ht="18" x14ac:dyDescent="0.35">
      <c r="A9" s="454"/>
      <c r="B9" s="191">
        <v>3</v>
      </c>
      <c r="C9" s="195"/>
      <c r="D9" s="195"/>
      <c r="E9" s="190"/>
      <c r="F9" s="458"/>
      <c r="G9" s="454"/>
      <c r="H9" s="194">
        <v>3</v>
      </c>
      <c r="I9" s="376" t="s">
        <v>288</v>
      </c>
      <c r="J9" s="376"/>
      <c r="K9" s="190">
        <v>0.125</v>
      </c>
      <c r="L9" s="458"/>
      <c r="M9" s="453"/>
      <c r="N9" s="340">
        <v>3</v>
      </c>
      <c r="O9" s="368" t="s">
        <v>276</v>
      </c>
      <c r="P9" s="340"/>
      <c r="Q9" s="14">
        <v>6.25E-2</v>
      </c>
      <c r="R9" s="456">
        <f>SUM(Q9:Q22)</f>
        <v>0.58680555555555547</v>
      </c>
      <c r="S9" s="350"/>
      <c r="T9" s="191">
        <v>3</v>
      </c>
      <c r="U9" s="376" t="s">
        <v>296</v>
      </c>
      <c r="V9" s="376"/>
      <c r="W9" s="360"/>
      <c r="X9" s="457"/>
      <c r="Y9" s="454"/>
      <c r="Z9" s="194">
        <v>3</v>
      </c>
      <c r="AA9" s="351" t="s">
        <v>375</v>
      </c>
      <c r="AB9" s="382"/>
      <c r="AC9" s="206">
        <v>8.3333333333333329E-2</v>
      </c>
      <c r="AD9" s="458"/>
      <c r="AE9" s="454"/>
      <c r="AF9" s="191">
        <v>3</v>
      </c>
      <c r="AG9" s="195"/>
      <c r="AH9" s="195"/>
      <c r="AI9" s="192"/>
      <c r="AJ9" s="457"/>
    </row>
    <row r="10" spans="1:36" ht="18.5" thickBot="1" x14ac:dyDescent="0.4">
      <c r="A10" s="454"/>
      <c r="B10" s="191"/>
      <c r="C10" s="195"/>
      <c r="D10" s="195"/>
      <c r="E10" s="190"/>
      <c r="F10" s="458"/>
      <c r="G10" s="454"/>
      <c r="H10" s="194"/>
      <c r="I10" s="376" t="s">
        <v>223</v>
      </c>
      <c r="J10" s="376"/>
      <c r="K10" s="190">
        <v>4.1666666666666664E-2</v>
      </c>
      <c r="L10" s="458"/>
      <c r="M10" s="454"/>
      <c r="N10" s="341"/>
      <c r="O10" s="341"/>
      <c r="P10" s="341"/>
      <c r="Q10" s="190"/>
      <c r="R10" s="457"/>
      <c r="S10" s="350"/>
      <c r="T10" s="191"/>
      <c r="U10" s="376"/>
      <c r="V10" s="376"/>
      <c r="W10" s="360"/>
      <c r="X10" s="457"/>
      <c r="Y10" s="455"/>
      <c r="Z10" s="196"/>
      <c r="AA10" s="383" t="s">
        <v>223</v>
      </c>
      <c r="AB10" s="383"/>
      <c r="AC10" s="363">
        <v>5.2083333333333336E-2</v>
      </c>
      <c r="AD10" s="459"/>
      <c r="AE10" s="454"/>
      <c r="AF10" s="191"/>
      <c r="AG10" s="195"/>
      <c r="AH10" s="195"/>
      <c r="AI10" s="192"/>
      <c r="AJ10" s="457"/>
    </row>
    <row r="11" spans="1:36" ht="18" x14ac:dyDescent="0.35">
      <c r="A11" s="454"/>
      <c r="B11" s="191">
        <v>4</v>
      </c>
      <c r="C11" s="351"/>
      <c r="D11" s="207"/>
      <c r="E11" s="190"/>
      <c r="F11" s="458"/>
      <c r="G11" s="454"/>
      <c r="H11" s="194">
        <v>4</v>
      </c>
      <c r="I11" s="354" t="s">
        <v>226</v>
      </c>
      <c r="J11" s="376" t="s">
        <v>254</v>
      </c>
      <c r="K11" s="190">
        <v>8.3333333333333329E-2</v>
      </c>
      <c r="L11" s="458"/>
      <c r="M11" s="454"/>
      <c r="N11" s="195">
        <v>4</v>
      </c>
      <c r="O11" s="354" t="s">
        <v>308</v>
      </c>
      <c r="P11" s="341"/>
      <c r="Q11" s="190">
        <v>6.9444444444444434E-2</v>
      </c>
      <c r="R11" s="457"/>
      <c r="S11" s="350"/>
      <c r="T11" s="191">
        <v>4</v>
      </c>
      <c r="U11" s="376"/>
      <c r="V11" s="376"/>
      <c r="W11" s="360"/>
      <c r="X11" s="457"/>
      <c r="Y11" s="453"/>
      <c r="Z11" s="56">
        <v>4</v>
      </c>
      <c r="AA11" s="490" t="s">
        <v>363</v>
      </c>
      <c r="AB11" s="409" t="s">
        <v>362</v>
      </c>
      <c r="AC11" s="364">
        <v>0.16666666666666666</v>
      </c>
      <c r="AD11" s="461">
        <f>SUM(AC11:AC24)</f>
        <v>0.96180555555555558</v>
      </c>
      <c r="AE11" s="454"/>
      <c r="AF11" s="191">
        <v>4</v>
      </c>
      <c r="AG11" s="195"/>
      <c r="AH11" s="195"/>
      <c r="AI11" s="192"/>
      <c r="AJ11" s="457"/>
    </row>
    <row r="12" spans="1:36" ht="18.5" thickBot="1" x14ac:dyDescent="0.4">
      <c r="A12" s="454"/>
      <c r="B12" s="191"/>
      <c r="C12" s="195"/>
      <c r="D12" s="207"/>
      <c r="E12" s="190"/>
      <c r="F12" s="458"/>
      <c r="G12" s="454"/>
      <c r="H12" s="196"/>
      <c r="I12" s="377" t="s">
        <v>227</v>
      </c>
      <c r="J12" s="377"/>
      <c r="K12" s="333">
        <v>3.125E-2</v>
      </c>
      <c r="L12" s="458"/>
      <c r="M12" s="454"/>
      <c r="N12" s="195"/>
      <c r="O12" s="341"/>
      <c r="P12" s="341"/>
      <c r="Q12" s="190"/>
      <c r="R12" s="457"/>
      <c r="S12" s="350"/>
      <c r="T12" s="191"/>
      <c r="U12" s="376"/>
      <c r="V12" s="376"/>
      <c r="W12" s="360"/>
      <c r="X12" s="457"/>
      <c r="Y12" s="454"/>
      <c r="Z12" s="191"/>
      <c r="AA12" s="382"/>
      <c r="AB12" s="382"/>
      <c r="AC12" s="206"/>
      <c r="AD12" s="458"/>
      <c r="AE12" s="454"/>
      <c r="AF12" s="191"/>
      <c r="AG12" s="195"/>
      <c r="AH12" s="195"/>
      <c r="AI12" s="192"/>
      <c r="AJ12" s="457"/>
    </row>
    <row r="13" spans="1:36" ht="18" x14ac:dyDescent="0.35">
      <c r="A13" s="454"/>
      <c r="B13" s="191">
        <v>5</v>
      </c>
      <c r="C13" s="195"/>
      <c r="D13" s="195"/>
      <c r="E13" s="190"/>
      <c r="F13" s="458"/>
      <c r="G13" s="453"/>
      <c r="H13" s="56">
        <v>5</v>
      </c>
      <c r="I13" s="375" t="s">
        <v>228</v>
      </c>
      <c r="J13" s="375"/>
      <c r="K13" s="14">
        <v>8.3333333333333329E-2</v>
      </c>
      <c r="L13" s="461">
        <f>SUM(K13:K26)</f>
        <v>0.8125</v>
      </c>
      <c r="M13" s="454"/>
      <c r="N13" s="195">
        <v>5</v>
      </c>
      <c r="O13" s="341" t="s">
        <v>332</v>
      </c>
      <c r="P13" s="341"/>
      <c r="Q13" s="190">
        <v>8.3333333333333329E-2</v>
      </c>
      <c r="R13" s="457"/>
      <c r="S13" s="350"/>
      <c r="T13" s="194">
        <v>5</v>
      </c>
      <c r="U13" s="376"/>
      <c r="V13" s="376"/>
      <c r="W13" s="360"/>
      <c r="X13" s="457"/>
      <c r="Y13" s="454"/>
      <c r="Z13" s="191">
        <v>5</v>
      </c>
      <c r="AA13" s="355" t="s">
        <v>364</v>
      </c>
      <c r="AB13" s="382" t="s">
        <v>365</v>
      </c>
      <c r="AC13" s="206">
        <v>6.9444444444444434E-2</v>
      </c>
      <c r="AD13" s="458"/>
      <c r="AE13" s="454"/>
      <c r="AF13" s="191">
        <v>5</v>
      </c>
      <c r="AG13" s="205"/>
      <c r="AH13" s="195"/>
      <c r="AI13" s="192"/>
      <c r="AJ13" s="457"/>
    </row>
    <row r="14" spans="1:36" ht="18" x14ac:dyDescent="0.35">
      <c r="A14" s="454"/>
      <c r="B14" s="191"/>
      <c r="C14" s="195"/>
      <c r="D14" s="195"/>
      <c r="E14" s="190"/>
      <c r="F14" s="458"/>
      <c r="G14" s="454"/>
      <c r="H14" s="191"/>
      <c r="I14" s="351" t="s">
        <v>229</v>
      </c>
      <c r="J14" s="376"/>
      <c r="K14" s="190">
        <v>6.25E-2</v>
      </c>
      <c r="L14" s="458"/>
      <c r="M14" s="454"/>
      <c r="N14" s="195"/>
      <c r="O14" s="341"/>
      <c r="P14" s="341"/>
      <c r="Q14" s="190"/>
      <c r="R14" s="457"/>
      <c r="S14" s="350"/>
      <c r="T14" s="194"/>
      <c r="U14" s="376"/>
      <c r="V14" s="376"/>
      <c r="W14" s="360"/>
      <c r="X14" s="457"/>
      <c r="Y14" s="454"/>
      <c r="Z14" s="191"/>
      <c r="AA14" s="382" t="s">
        <v>391</v>
      </c>
      <c r="AB14" s="382"/>
      <c r="AC14" s="206">
        <v>6.25E-2</v>
      </c>
      <c r="AD14" s="458"/>
      <c r="AE14" s="454"/>
      <c r="AF14" s="191"/>
      <c r="AG14" s="195"/>
      <c r="AH14" s="195"/>
      <c r="AI14" s="192"/>
      <c r="AJ14" s="457"/>
    </row>
    <row r="15" spans="1:36" ht="18" x14ac:dyDescent="0.35">
      <c r="A15" s="454"/>
      <c r="B15" s="194">
        <v>6</v>
      </c>
      <c r="C15" s="354"/>
      <c r="D15" s="195"/>
      <c r="E15" s="190"/>
      <c r="F15" s="458"/>
      <c r="G15" s="454"/>
      <c r="H15" s="191">
        <v>6</v>
      </c>
      <c r="I15" s="376" t="s">
        <v>221</v>
      </c>
      <c r="J15" s="376"/>
      <c r="K15" s="190"/>
      <c r="L15" s="458"/>
      <c r="M15" s="454"/>
      <c r="N15" s="341">
        <v>6</v>
      </c>
      <c r="O15" s="351" t="s">
        <v>307</v>
      </c>
      <c r="P15" s="341" t="s">
        <v>309</v>
      </c>
      <c r="Q15" s="190">
        <v>6.9444444444444434E-2</v>
      </c>
      <c r="R15" s="457"/>
      <c r="S15" s="350"/>
      <c r="T15" s="194">
        <v>6</v>
      </c>
      <c r="U15" s="376"/>
      <c r="V15" s="376"/>
      <c r="W15" s="360"/>
      <c r="X15" s="457"/>
      <c r="Y15" s="454"/>
      <c r="Z15" s="191">
        <v>6</v>
      </c>
      <c r="AA15" s="382" t="s">
        <v>377</v>
      </c>
      <c r="AB15" s="382"/>
      <c r="AC15" s="206">
        <v>0.125</v>
      </c>
      <c r="AD15" s="458"/>
      <c r="AE15" s="454"/>
      <c r="AF15" s="191">
        <v>6</v>
      </c>
      <c r="AG15" s="195"/>
      <c r="AH15" s="195"/>
      <c r="AI15" s="192"/>
      <c r="AJ15" s="457"/>
    </row>
    <row r="16" spans="1:36" ht="18.5" thickBot="1" x14ac:dyDescent="0.4">
      <c r="A16" s="454"/>
      <c r="B16" s="194"/>
      <c r="C16" s="195"/>
      <c r="D16" s="195"/>
      <c r="E16" s="190"/>
      <c r="F16" s="458"/>
      <c r="G16" s="454"/>
      <c r="H16" s="191"/>
      <c r="I16" s="376"/>
      <c r="J16" s="376"/>
      <c r="K16" s="190"/>
      <c r="L16" s="458"/>
      <c r="M16" s="454"/>
      <c r="N16" s="341"/>
      <c r="O16" s="341"/>
      <c r="P16" s="341"/>
      <c r="Q16" s="190"/>
      <c r="R16" s="457"/>
      <c r="S16" s="352"/>
      <c r="T16" s="334"/>
      <c r="U16" s="391"/>
      <c r="V16" s="391"/>
      <c r="W16" s="361"/>
      <c r="X16" s="460"/>
      <c r="Y16" s="454"/>
      <c r="Z16" s="191"/>
      <c r="AA16" s="382" t="s">
        <v>223</v>
      </c>
      <c r="AB16" s="382"/>
      <c r="AC16" s="206">
        <v>6.25E-2</v>
      </c>
      <c r="AD16" s="458"/>
      <c r="AE16" s="454"/>
      <c r="AF16" s="191"/>
      <c r="AG16" s="195"/>
      <c r="AH16" s="195"/>
      <c r="AI16" s="192"/>
      <c r="AJ16" s="457"/>
    </row>
    <row r="17" spans="1:36" ht="18" x14ac:dyDescent="0.35">
      <c r="A17" s="454"/>
      <c r="B17" s="194">
        <v>7</v>
      </c>
      <c r="C17" s="195"/>
      <c r="D17" s="195"/>
      <c r="E17" s="190"/>
      <c r="F17" s="458"/>
      <c r="G17" s="454"/>
      <c r="H17" s="191">
        <v>7</v>
      </c>
      <c r="I17" s="376" t="s">
        <v>232</v>
      </c>
      <c r="J17" s="382" t="s">
        <v>260</v>
      </c>
      <c r="K17" s="190">
        <v>0.125</v>
      </c>
      <c r="L17" s="458"/>
      <c r="M17" s="454"/>
      <c r="N17" s="341">
        <v>7</v>
      </c>
      <c r="O17" s="341" t="s">
        <v>247</v>
      </c>
      <c r="P17" s="341"/>
      <c r="Q17" s="190">
        <v>6.25E-2</v>
      </c>
      <c r="R17" s="457"/>
      <c r="S17" s="453"/>
      <c r="T17" s="56">
        <v>7</v>
      </c>
      <c r="U17" s="201"/>
      <c r="V17" s="201"/>
      <c r="W17" s="359"/>
      <c r="X17" s="456">
        <f>SUM(W17:W30)</f>
        <v>0.38541666666666663</v>
      </c>
      <c r="Y17" s="454"/>
      <c r="Z17" s="191">
        <v>7</v>
      </c>
      <c r="AA17" s="351" t="s">
        <v>374</v>
      </c>
      <c r="AB17" s="382" t="s">
        <v>393</v>
      </c>
      <c r="AC17" s="206">
        <v>6.9444444444444434E-2</v>
      </c>
      <c r="AD17" s="458"/>
      <c r="AE17" s="454"/>
      <c r="AF17" s="194">
        <v>7</v>
      </c>
      <c r="AG17" s="195" t="s">
        <v>382</v>
      </c>
      <c r="AH17" s="195"/>
      <c r="AI17" s="192"/>
      <c r="AJ17" s="457"/>
    </row>
    <row r="18" spans="1:36" ht="18.5" thickBot="1" x14ac:dyDescent="0.45">
      <c r="A18" s="455"/>
      <c r="B18" s="327"/>
      <c r="C18" s="328"/>
      <c r="D18" s="328"/>
      <c r="E18" s="330"/>
      <c r="F18" s="459"/>
      <c r="G18" s="454"/>
      <c r="H18" s="191"/>
      <c r="I18" s="369" t="s">
        <v>236</v>
      </c>
      <c r="J18" s="382" t="s">
        <v>237</v>
      </c>
      <c r="K18" s="190">
        <v>6.25E-2</v>
      </c>
      <c r="L18" s="458"/>
      <c r="M18" s="454"/>
      <c r="N18" s="341"/>
      <c r="O18" s="341"/>
      <c r="P18" s="341"/>
      <c r="Q18" s="190"/>
      <c r="R18" s="457"/>
      <c r="S18" s="454"/>
      <c r="T18" s="191"/>
      <c r="U18" s="195"/>
      <c r="V18" s="195"/>
      <c r="W18" s="360"/>
      <c r="X18" s="457"/>
      <c r="Y18" s="454"/>
      <c r="Z18" s="191"/>
      <c r="AA18" s="492" t="s">
        <v>380</v>
      </c>
      <c r="AB18" s="382"/>
      <c r="AC18" s="206">
        <v>6.25E-2</v>
      </c>
      <c r="AD18" s="458"/>
      <c r="AE18" s="454"/>
      <c r="AF18" s="194"/>
      <c r="AG18" s="195"/>
      <c r="AH18" s="195"/>
      <c r="AI18" s="192"/>
      <c r="AJ18" s="457"/>
    </row>
    <row r="19" spans="1:36" ht="18" x14ac:dyDescent="0.35">
      <c r="A19" s="453"/>
      <c r="B19" s="56">
        <v>8</v>
      </c>
      <c r="C19" s="201"/>
      <c r="D19" s="201"/>
      <c r="E19" s="14"/>
      <c r="F19" s="461">
        <f>SUM(E19:E32)</f>
        <v>0.46527777777777773</v>
      </c>
      <c r="G19" s="454"/>
      <c r="H19" s="191">
        <v>8</v>
      </c>
      <c r="I19" s="376" t="s">
        <v>233</v>
      </c>
      <c r="J19" s="382"/>
      <c r="K19" s="190">
        <v>0.10416666666666667</v>
      </c>
      <c r="L19" s="458"/>
      <c r="M19" s="454"/>
      <c r="N19" s="189">
        <v>8</v>
      </c>
      <c r="O19" s="355" t="s">
        <v>283</v>
      </c>
      <c r="P19" s="341" t="s">
        <v>306</v>
      </c>
      <c r="Q19" s="190">
        <v>8.3333333333333329E-2</v>
      </c>
      <c r="R19" s="457"/>
      <c r="S19" s="454"/>
      <c r="T19" s="156">
        <v>8</v>
      </c>
      <c r="U19" s="408" t="s">
        <v>340</v>
      </c>
      <c r="V19" s="202"/>
      <c r="W19" s="362">
        <v>7.2916666666666671E-2</v>
      </c>
      <c r="X19" s="457"/>
      <c r="Y19" s="454"/>
      <c r="Z19" s="191">
        <v>8</v>
      </c>
      <c r="AA19" s="382" t="s">
        <v>378</v>
      </c>
      <c r="AB19" s="382"/>
      <c r="AC19" s="206">
        <v>8.3333333333333329E-2</v>
      </c>
      <c r="AD19" s="458"/>
      <c r="AE19" s="454"/>
      <c r="AF19" s="194">
        <v>8</v>
      </c>
      <c r="AG19" s="195"/>
      <c r="AH19" s="195"/>
      <c r="AI19" s="192"/>
      <c r="AJ19" s="457"/>
    </row>
    <row r="20" spans="1:36" ht="18.5" thickBot="1" x14ac:dyDescent="0.4">
      <c r="A20" s="454"/>
      <c r="B20" s="191"/>
      <c r="C20" s="195"/>
      <c r="D20" s="195"/>
      <c r="E20" s="190"/>
      <c r="F20" s="458"/>
      <c r="G20" s="454"/>
      <c r="H20" s="191"/>
      <c r="I20" s="376"/>
      <c r="J20" s="382"/>
      <c r="K20" s="190"/>
      <c r="L20" s="458"/>
      <c r="M20" s="454"/>
      <c r="N20" s="189"/>
      <c r="O20" s="341" t="s">
        <v>336</v>
      </c>
      <c r="P20" s="341"/>
      <c r="Q20" s="190">
        <v>3.125E-2</v>
      </c>
      <c r="R20" s="457"/>
      <c r="S20" s="454"/>
      <c r="T20" s="191"/>
      <c r="U20" s="195"/>
      <c r="V20" s="195"/>
      <c r="W20" s="206"/>
      <c r="X20" s="457"/>
      <c r="Y20" s="454"/>
      <c r="Z20" s="191"/>
      <c r="AA20" s="383" t="s">
        <v>392</v>
      </c>
      <c r="AB20" s="383"/>
      <c r="AC20" s="206">
        <v>6.25E-2</v>
      </c>
      <c r="AD20" s="458"/>
      <c r="AE20" s="455"/>
      <c r="AF20" s="196"/>
      <c r="AG20" s="204"/>
      <c r="AH20" s="204"/>
      <c r="AI20" s="188"/>
      <c r="AJ20" s="460"/>
    </row>
    <row r="21" spans="1:36" ht="18" x14ac:dyDescent="0.35">
      <c r="A21" s="454"/>
      <c r="B21" s="191">
        <v>9</v>
      </c>
      <c r="C21" s="354" t="s">
        <v>250</v>
      </c>
      <c r="D21" s="195"/>
      <c r="E21" s="190">
        <v>6.25E-2</v>
      </c>
      <c r="F21" s="458"/>
      <c r="G21" s="454"/>
      <c r="H21" s="191">
        <v>9</v>
      </c>
      <c r="I21" s="367" t="s">
        <v>230</v>
      </c>
      <c r="J21" s="382" t="s">
        <v>231</v>
      </c>
      <c r="K21" s="190">
        <v>7.2916666666666671E-2</v>
      </c>
      <c r="L21" s="458"/>
      <c r="M21" s="454"/>
      <c r="N21" s="189">
        <v>9</v>
      </c>
      <c r="O21" s="341" t="s">
        <v>310</v>
      </c>
      <c r="P21" s="341" t="s">
        <v>321</v>
      </c>
      <c r="Q21" s="190">
        <v>0.125</v>
      </c>
      <c r="R21" s="457"/>
      <c r="S21" s="454"/>
      <c r="T21" s="191">
        <v>9</v>
      </c>
      <c r="U21" s="195"/>
      <c r="V21" s="195"/>
      <c r="W21" s="206"/>
      <c r="X21" s="457"/>
      <c r="Y21" s="454"/>
      <c r="Z21" s="199">
        <v>9</v>
      </c>
      <c r="AA21" s="415" t="s">
        <v>368</v>
      </c>
      <c r="AB21" s="410" t="s">
        <v>369</v>
      </c>
      <c r="AC21" s="370">
        <v>7.2916666666666671E-2</v>
      </c>
      <c r="AD21" s="458"/>
      <c r="AE21" s="453">
        <v>32</v>
      </c>
      <c r="AF21" s="56">
        <v>9</v>
      </c>
      <c r="AG21" s="201"/>
      <c r="AH21" s="201"/>
      <c r="AI21" s="13"/>
      <c r="AJ21" s="456">
        <f>SUM(AI21:AI34)</f>
        <v>0</v>
      </c>
    </row>
    <row r="22" spans="1:36" ht="18.5" thickBot="1" x14ac:dyDescent="0.4">
      <c r="A22" s="454"/>
      <c r="B22" s="191"/>
      <c r="C22" s="195"/>
      <c r="D22" s="195"/>
      <c r="E22" s="190"/>
      <c r="F22" s="458"/>
      <c r="G22" s="454"/>
      <c r="H22" s="191"/>
      <c r="I22" s="369" t="s">
        <v>234</v>
      </c>
      <c r="J22" s="382"/>
      <c r="K22" s="190">
        <v>5.2083333333333336E-2</v>
      </c>
      <c r="L22" s="458"/>
      <c r="M22" s="454"/>
      <c r="N22" s="193"/>
      <c r="O22" s="342"/>
      <c r="P22" s="342"/>
      <c r="Q22" s="333"/>
      <c r="R22" s="457"/>
      <c r="S22" s="454"/>
      <c r="T22" s="191"/>
      <c r="U22" s="195"/>
      <c r="V22" s="195"/>
      <c r="W22" s="206"/>
      <c r="X22" s="457"/>
      <c r="Y22" s="454"/>
      <c r="Z22" s="199"/>
      <c r="AA22" s="411" t="s">
        <v>223</v>
      </c>
      <c r="AB22" s="412"/>
      <c r="AC22" s="370"/>
      <c r="AD22" s="458"/>
      <c r="AE22" s="454"/>
      <c r="AF22" s="191"/>
      <c r="AG22" s="195"/>
      <c r="AH22" s="195"/>
      <c r="AI22" s="192"/>
      <c r="AJ22" s="457"/>
    </row>
    <row r="23" spans="1:36" ht="18" x14ac:dyDescent="0.35">
      <c r="A23" s="454"/>
      <c r="B23" s="191">
        <v>10</v>
      </c>
      <c r="C23" s="195" t="s">
        <v>251</v>
      </c>
      <c r="D23" s="195"/>
      <c r="E23" s="190">
        <v>8.3333333333333329E-2</v>
      </c>
      <c r="F23" s="458"/>
      <c r="G23" s="454"/>
      <c r="H23" s="194">
        <v>10</v>
      </c>
      <c r="I23" s="376" t="s">
        <v>224</v>
      </c>
      <c r="J23" s="382"/>
      <c r="K23" s="190">
        <v>0.125</v>
      </c>
      <c r="L23" s="458"/>
      <c r="M23" s="453"/>
      <c r="N23" s="340">
        <v>10</v>
      </c>
      <c r="O23" s="340" t="s">
        <v>247</v>
      </c>
      <c r="P23" s="340"/>
      <c r="Q23" s="14">
        <v>6.25E-2</v>
      </c>
      <c r="R23" s="456">
        <f>SUM(Q23:Q36)</f>
        <v>0.5972222222222221</v>
      </c>
      <c r="S23" s="454"/>
      <c r="T23" s="191">
        <v>10</v>
      </c>
      <c r="U23" s="351" t="s">
        <v>339</v>
      </c>
      <c r="V23" s="203"/>
      <c r="W23" s="206">
        <v>8.3333333333333329E-2</v>
      </c>
      <c r="X23" s="457"/>
      <c r="Y23" s="454"/>
      <c r="Z23" s="199">
        <v>10</v>
      </c>
      <c r="AA23" s="411" t="s">
        <v>379</v>
      </c>
      <c r="AB23" s="412"/>
      <c r="AC23" s="370">
        <v>0.125</v>
      </c>
      <c r="AD23" s="458"/>
      <c r="AE23" s="454"/>
      <c r="AF23" s="191">
        <v>10</v>
      </c>
      <c r="AG23" s="195"/>
      <c r="AH23" s="195"/>
      <c r="AI23" s="190"/>
      <c r="AJ23" s="457"/>
    </row>
    <row r="24" spans="1:36" ht="18.5" thickBot="1" x14ac:dyDescent="0.4">
      <c r="A24" s="454"/>
      <c r="B24" s="191"/>
      <c r="C24" s="195"/>
      <c r="D24" s="195"/>
      <c r="E24" s="190"/>
      <c r="F24" s="458"/>
      <c r="G24" s="454"/>
      <c r="H24" s="194"/>
      <c r="I24" s="376" t="s">
        <v>261</v>
      </c>
      <c r="J24" s="382"/>
      <c r="K24" s="190"/>
      <c r="L24" s="458"/>
      <c r="M24" s="454"/>
      <c r="N24" s="341"/>
      <c r="O24" s="341"/>
      <c r="P24" s="341"/>
      <c r="Q24" s="190"/>
      <c r="R24" s="457"/>
      <c r="S24" s="454"/>
      <c r="T24" s="191"/>
      <c r="U24" s="195"/>
      <c r="V24" s="203"/>
      <c r="W24" s="206"/>
      <c r="X24" s="457"/>
      <c r="Y24" s="455"/>
      <c r="Z24" s="200"/>
      <c r="AA24" s="413"/>
      <c r="AB24" s="414"/>
      <c r="AC24" s="371"/>
      <c r="AD24" s="459"/>
      <c r="AE24" s="454"/>
      <c r="AF24" s="191"/>
      <c r="AG24" s="195"/>
      <c r="AH24" s="195"/>
      <c r="AI24" s="190"/>
      <c r="AJ24" s="457"/>
    </row>
    <row r="25" spans="1:36" ht="18" x14ac:dyDescent="0.35">
      <c r="A25" s="454"/>
      <c r="B25" s="191">
        <v>11</v>
      </c>
      <c r="C25" s="351" t="s">
        <v>243</v>
      </c>
      <c r="D25" s="195" t="s">
        <v>259</v>
      </c>
      <c r="E25" s="190">
        <v>6.9444444444444434E-2</v>
      </c>
      <c r="F25" s="458"/>
      <c r="G25" s="454"/>
      <c r="H25" s="194">
        <v>11</v>
      </c>
      <c r="I25" s="376" t="s">
        <v>235</v>
      </c>
      <c r="J25" s="382"/>
      <c r="K25" s="190">
        <v>0.125</v>
      </c>
      <c r="L25" s="458"/>
      <c r="M25" s="454"/>
      <c r="N25" s="195">
        <v>11</v>
      </c>
      <c r="O25" s="354" t="s">
        <v>293</v>
      </c>
      <c r="P25" s="341"/>
      <c r="Q25" s="190">
        <v>8.3333333333333329E-2</v>
      </c>
      <c r="R25" s="457"/>
      <c r="S25" s="454"/>
      <c r="T25" s="191">
        <v>11</v>
      </c>
      <c r="U25" s="195"/>
      <c r="V25" s="203"/>
      <c r="W25" s="206"/>
      <c r="X25" s="457"/>
      <c r="Y25" s="453"/>
      <c r="Z25" s="56">
        <v>11</v>
      </c>
      <c r="AA25" s="202" t="s">
        <v>372</v>
      </c>
      <c r="AB25" s="202"/>
      <c r="AC25" s="364"/>
      <c r="AD25" s="461">
        <f>SUM(AC25:AC38)</f>
        <v>0.13541666666666669</v>
      </c>
      <c r="AE25" s="454"/>
      <c r="AF25" s="191">
        <v>11</v>
      </c>
      <c r="AG25" s="195"/>
      <c r="AH25" s="195"/>
      <c r="AI25" s="190"/>
      <c r="AJ25" s="457"/>
    </row>
    <row r="26" spans="1:36" ht="18.5" thickBot="1" x14ac:dyDescent="0.4">
      <c r="A26" s="454"/>
      <c r="B26" s="191"/>
      <c r="C26" s="195"/>
      <c r="D26" s="195"/>
      <c r="E26" s="190"/>
      <c r="F26" s="458"/>
      <c r="G26" s="454"/>
      <c r="H26" s="196"/>
      <c r="I26" s="377"/>
      <c r="J26" s="383"/>
      <c r="K26" s="333"/>
      <c r="L26" s="458"/>
      <c r="M26" s="454"/>
      <c r="N26" s="195"/>
      <c r="O26" s="341"/>
      <c r="P26" s="341"/>
      <c r="Q26" s="190"/>
      <c r="R26" s="457"/>
      <c r="S26" s="454"/>
      <c r="T26" s="191"/>
      <c r="U26" s="195"/>
      <c r="V26" s="203"/>
      <c r="W26" s="206"/>
      <c r="X26" s="457"/>
      <c r="Y26" s="454"/>
      <c r="Z26" s="191"/>
      <c r="AA26" s="195"/>
      <c r="AB26" s="195"/>
      <c r="AC26" s="206"/>
      <c r="AD26" s="458"/>
      <c r="AE26" s="454"/>
      <c r="AF26" s="191"/>
      <c r="AG26" s="195"/>
      <c r="AH26" s="195"/>
      <c r="AI26" s="190"/>
      <c r="AJ26" s="457"/>
    </row>
    <row r="27" spans="1:36" ht="18" x14ac:dyDescent="0.35">
      <c r="A27" s="454"/>
      <c r="B27" s="191">
        <v>12</v>
      </c>
      <c r="C27" s="195" t="s">
        <v>270</v>
      </c>
      <c r="D27" s="195"/>
      <c r="E27" s="190">
        <v>6.25E-2</v>
      </c>
      <c r="F27" s="458"/>
      <c r="G27" s="453"/>
      <c r="H27" s="372">
        <v>12</v>
      </c>
      <c r="I27" s="201" t="s">
        <v>149</v>
      </c>
      <c r="J27" s="201"/>
      <c r="K27" s="14"/>
      <c r="L27" s="461">
        <f>SUM(K27:K40)</f>
        <v>0.52083333333333326</v>
      </c>
      <c r="M27" s="454"/>
      <c r="N27" s="195">
        <v>12</v>
      </c>
      <c r="O27" s="341" t="s">
        <v>332</v>
      </c>
      <c r="P27" s="341"/>
      <c r="Q27" s="190">
        <v>8.3333333333333329E-2</v>
      </c>
      <c r="R27" s="457"/>
      <c r="S27" s="454"/>
      <c r="T27" s="194">
        <v>12</v>
      </c>
      <c r="U27" s="355" t="s">
        <v>338</v>
      </c>
      <c r="V27" s="203" t="s">
        <v>341</v>
      </c>
      <c r="W27" s="206">
        <v>8.3333333333333329E-2</v>
      </c>
      <c r="X27" s="457"/>
      <c r="Y27" s="454"/>
      <c r="Z27" s="191">
        <v>12</v>
      </c>
      <c r="AA27" s="195" t="s">
        <v>269</v>
      </c>
      <c r="AB27" s="195"/>
      <c r="AC27" s="206">
        <v>6.25E-2</v>
      </c>
      <c r="AD27" s="458"/>
      <c r="AE27" s="454"/>
      <c r="AF27" s="191">
        <v>12</v>
      </c>
      <c r="AG27" s="195"/>
      <c r="AH27" s="195"/>
      <c r="AI27" s="190"/>
      <c r="AJ27" s="457"/>
    </row>
    <row r="28" spans="1:36" ht="18" x14ac:dyDescent="0.35">
      <c r="A28" s="454"/>
      <c r="B28" s="191"/>
      <c r="C28" s="369" t="s">
        <v>223</v>
      </c>
      <c r="D28" s="195"/>
      <c r="E28" s="190"/>
      <c r="F28" s="458"/>
      <c r="G28" s="454"/>
      <c r="H28" s="373"/>
      <c r="I28" s="195"/>
      <c r="J28" s="195"/>
      <c r="K28" s="190"/>
      <c r="L28" s="458"/>
      <c r="M28" s="454"/>
      <c r="N28" s="195"/>
      <c r="O28" s="341"/>
      <c r="P28" s="341"/>
      <c r="Q28" s="190"/>
      <c r="R28" s="457"/>
      <c r="S28" s="454"/>
      <c r="T28" s="194"/>
      <c r="U28" s="195"/>
      <c r="V28" s="203"/>
      <c r="W28" s="206"/>
      <c r="X28" s="457"/>
      <c r="Y28" s="454"/>
      <c r="Z28" s="191"/>
      <c r="AA28" s="195"/>
      <c r="AB28" s="195"/>
      <c r="AC28" s="206"/>
      <c r="AD28" s="458"/>
      <c r="AE28" s="454"/>
      <c r="AF28" s="191"/>
      <c r="AG28" s="195"/>
      <c r="AH28" s="195"/>
      <c r="AI28" s="190"/>
      <c r="AJ28" s="457"/>
    </row>
    <row r="29" spans="1:36" ht="21" customHeight="1" x14ac:dyDescent="0.35">
      <c r="A29" s="454"/>
      <c r="B29" s="194">
        <v>13</v>
      </c>
      <c r="C29" s="354" t="s">
        <v>242</v>
      </c>
      <c r="D29" s="378"/>
      <c r="E29" s="190">
        <v>6.25E-2</v>
      </c>
      <c r="F29" s="458"/>
      <c r="G29" s="454"/>
      <c r="H29" s="373">
        <v>13</v>
      </c>
      <c r="I29" s="195" t="s">
        <v>149</v>
      </c>
      <c r="J29" s="195"/>
      <c r="K29" s="190"/>
      <c r="L29" s="458"/>
      <c r="M29" s="454"/>
      <c r="N29" s="341">
        <v>13</v>
      </c>
      <c r="O29" s="351" t="s">
        <v>229</v>
      </c>
      <c r="P29" s="341" t="s">
        <v>295</v>
      </c>
      <c r="Q29" s="190">
        <v>6.9444444444444434E-2</v>
      </c>
      <c r="R29" s="457"/>
      <c r="S29" s="454"/>
      <c r="T29" s="194">
        <v>13</v>
      </c>
      <c r="U29" s="195" t="s">
        <v>342</v>
      </c>
      <c r="V29" s="203" t="s">
        <v>343</v>
      </c>
      <c r="W29" s="206">
        <v>0.14583333333333334</v>
      </c>
      <c r="X29" s="457"/>
      <c r="Y29" s="454"/>
      <c r="Z29" s="191">
        <v>13</v>
      </c>
      <c r="AA29" s="355" t="s">
        <v>370</v>
      </c>
      <c r="AB29" s="195" t="s">
        <v>373</v>
      </c>
      <c r="AC29" s="206"/>
      <c r="AD29" s="458"/>
      <c r="AE29" s="454"/>
      <c r="AF29" s="191">
        <v>13</v>
      </c>
      <c r="AG29" s="195"/>
      <c r="AH29" s="195"/>
      <c r="AI29" s="192"/>
      <c r="AJ29" s="457"/>
    </row>
    <row r="30" spans="1:36" ht="18.5" thickBot="1" x14ac:dyDescent="0.4">
      <c r="A30" s="454"/>
      <c r="B30" s="194"/>
      <c r="C30" s="195"/>
      <c r="D30" s="195"/>
      <c r="E30" s="190"/>
      <c r="F30" s="458"/>
      <c r="G30" s="454"/>
      <c r="H30" s="373"/>
      <c r="I30" s="195"/>
      <c r="J30" s="195"/>
      <c r="K30" s="190"/>
      <c r="L30" s="458"/>
      <c r="M30" s="454"/>
      <c r="N30" s="341"/>
      <c r="O30" s="341"/>
      <c r="P30" s="341"/>
      <c r="Q30" s="190"/>
      <c r="R30" s="457"/>
      <c r="S30" s="455"/>
      <c r="T30" s="196"/>
      <c r="U30" s="204"/>
      <c r="V30" s="203"/>
      <c r="W30" s="363"/>
      <c r="X30" s="460"/>
      <c r="Y30" s="454"/>
      <c r="Z30" s="191"/>
      <c r="AA30" s="195"/>
      <c r="AB30" s="195"/>
      <c r="AC30" s="206"/>
      <c r="AD30" s="458"/>
      <c r="AE30" s="454"/>
      <c r="AF30" s="191"/>
      <c r="AG30" s="195"/>
      <c r="AH30" s="195"/>
      <c r="AI30" s="192"/>
      <c r="AJ30" s="457"/>
    </row>
    <row r="31" spans="1:36" ht="18" x14ac:dyDescent="0.35">
      <c r="A31" s="454"/>
      <c r="B31" s="194">
        <v>14</v>
      </c>
      <c r="C31" s="195" t="s">
        <v>263</v>
      </c>
      <c r="D31" s="195"/>
      <c r="E31" s="192">
        <v>0.125</v>
      </c>
      <c r="F31" s="458"/>
      <c r="G31" s="454"/>
      <c r="H31" s="373">
        <v>14</v>
      </c>
      <c r="I31" s="195" t="s">
        <v>238</v>
      </c>
      <c r="J31" s="195"/>
      <c r="K31" s="190">
        <v>6.25E-2</v>
      </c>
      <c r="L31" s="458"/>
      <c r="M31" s="454"/>
      <c r="N31" s="341">
        <v>14</v>
      </c>
      <c r="O31" s="341" t="s">
        <v>247</v>
      </c>
      <c r="P31" s="341"/>
      <c r="Q31" s="190">
        <v>6.25E-2</v>
      </c>
      <c r="R31" s="457"/>
      <c r="S31" s="453"/>
      <c r="T31" s="56">
        <v>14</v>
      </c>
      <c r="U31" s="201"/>
      <c r="V31" s="203"/>
      <c r="W31" s="364"/>
      <c r="X31" s="456">
        <f>SUM(W31:W44)</f>
        <v>0.2048611111111111</v>
      </c>
      <c r="Y31" s="454"/>
      <c r="Z31" s="191">
        <v>14</v>
      </c>
      <c r="AA31" s="355" t="s">
        <v>371</v>
      </c>
      <c r="AB31" s="195"/>
      <c r="AC31" s="206"/>
      <c r="AD31" s="458"/>
      <c r="AE31" s="454"/>
      <c r="AF31" s="194">
        <v>14</v>
      </c>
      <c r="AG31" s="195"/>
      <c r="AH31" s="195"/>
      <c r="AI31" s="190"/>
      <c r="AJ31" s="457"/>
    </row>
    <row r="32" spans="1:36" ht="18.5" thickBot="1" x14ac:dyDescent="0.4">
      <c r="A32" s="455"/>
      <c r="B32" s="327"/>
      <c r="C32" s="328"/>
      <c r="D32" s="328"/>
      <c r="E32" s="329"/>
      <c r="F32" s="459"/>
      <c r="G32" s="454"/>
      <c r="H32" s="373"/>
      <c r="I32" s="195"/>
      <c r="J32" s="195"/>
      <c r="K32" s="190"/>
      <c r="L32" s="458"/>
      <c r="M32" s="454"/>
      <c r="N32" s="341"/>
      <c r="O32" s="341"/>
      <c r="P32" s="341"/>
      <c r="Q32" s="190"/>
      <c r="R32" s="457"/>
      <c r="S32" s="454"/>
      <c r="T32" s="191"/>
      <c r="U32" s="195"/>
      <c r="V32" s="203"/>
      <c r="W32" s="206"/>
      <c r="X32" s="457"/>
      <c r="Y32" s="454"/>
      <c r="Z32" s="191"/>
      <c r="AA32" s="195"/>
      <c r="AB32" s="195"/>
      <c r="AC32" s="206"/>
      <c r="AD32" s="458"/>
      <c r="AE32" s="454"/>
      <c r="AF32" s="194"/>
      <c r="AG32" s="195"/>
      <c r="AH32" s="195"/>
      <c r="AI32" s="190"/>
      <c r="AJ32" s="457"/>
    </row>
    <row r="33" spans="1:36" ht="18" x14ac:dyDescent="0.35">
      <c r="A33" s="453"/>
      <c r="B33" s="56">
        <v>15</v>
      </c>
      <c r="C33" s="368" t="s">
        <v>278</v>
      </c>
      <c r="D33" s="201"/>
      <c r="E33" s="13"/>
      <c r="F33" s="461">
        <f>SUM(E33:E46)</f>
        <v>0.40625000000000006</v>
      </c>
      <c r="G33" s="454"/>
      <c r="H33" s="373">
        <v>15</v>
      </c>
      <c r="I33" s="354" t="s">
        <v>313</v>
      </c>
      <c r="J33" s="378" t="s">
        <v>300</v>
      </c>
      <c r="K33" s="190">
        <v>6.25E-2</v>
      </c>
      <c r="L33" s="458"/>
      <c r="M33" s="454"/>
      <c r="N33" s="189">
        <v>15</v>
      </c>
      <c r="O33" s="367" t="s">
        <v>294</v>
      </c>
      <c r="P33" s="341" t="s">
        <v>311</v>
      </c>
      <c r="Q33" s="190">
        <v>6.9444444444444434E-2</v>
      </c>
      <c r="R33" s="457"/>
      <c r="S33" s="454"/>
      <c r="T33" s="191">
        <v>15</v>
      </c>
      <c r="U33" s="367" t="s">
        <v>358</v>
      </c>
      <c r="V33" s="203" t="s">
        <v>359</v>
      </c>
      <c r="W33" s="206">
        <v>6.9444444444444434E-2</v>
      </c>
      <c r="X33" s="457"/>
      <c r="Y33" s="454"/>
      <c r="Z33" s="191">
        <v>15</v>
      </c>
      <c r="AA33" s="195"/>
      <c r="AB33" s="195"/>
      <c r="AC33" s="206"/>
      <c r="AD33" s="458"/>
      <c r="AE33" s="454"/>
      <c r="AF33" s="194">
        <v>15</v>
      </c>
      <c r="AG33" s="195"/>
      <c r="AH33" s="195"/>
      <c r="AI33" s="192"/>
      <c r="AJ33" s="457"/>
    </row>
    <row r="34" spans="1:36" ht="18.5" thickBot="1" x14ac:dyDescent="0.4">
      <c r="A34" s="454"/>
      <c r="B34" s="191"/>
      <c r="C34" s="195"/>
      <c r="D34" s="195"/>
      <c r="E34" s="192"/>
      <c r="F34" s="458"/>
      <c r="G34" s="454"/>
      <c r="H34" s="373"/>
      <c r="I34" s="195" t="s">
        <v>301</v>
      </c>
      <c r="J34" s="195"/>
      <c r="K34" s="190">
        <v>5.2083333333333336E-2</v>
      </c>
      <c r="L34" s="458"/>
      <c r="M34" s="454"/>
      <c r="N34" s="189"/>
      <c r="O34" s="341" t="s">
        <v>337</v>
      </c>
      <c r="P34" s="341"/>
      <c r="Q34" s="190">
        <v>4.1666666666666664E-2</v>
      </c>
      <c r="R34" s="457"/>
      <c r="S34" s="454"/>
      <c r="T34" s="191"/>
      <c r="U34" s="376" t="s">
        <v>206</v>
      </c>
      <c r="V34" s="390"/>
      <c r="W34" s="206"/>
      <c r="X34" s="457"/>
      <c r="Y34" s="454"/>
      <c r="Z34" s="191"/>
      <c r="AA34" s="195"/>
      <c r="AB34" s="195"/>
      <c r="AC34" s="206"/>
      <c r="AD34" s="458"/>
      <c r="AE34" s="455"/>
      <c r="AF34" s="196"/>
      <c r="AG34" s="204"/>
      <c r="AH34" s="204"/>
      <c r="AI34" s="188"/>
      <c r="AJ34" s="460"/>
    </row>
    <row r="35" spans="1:36" ht="18" x14ac:dyDescent="0.35">
      <c r="A35" s="454"/>
      <c r="B35" s="191">
        <v>16</v>
      </c>
      <c r="C35" s="354" t="s">
        <v>281</v>
      </c>
      <c r="D35" s="195"/>
      <c r="E35" s="192">
        <v>7.2916666666666671E-2</v>
      </c>
      <c r="F35" s="458"/>
      <c r="G35" s="454"/>
      <c r="H35" s="373">
        <v>16</v>
      </c>
      <c r="I35" s="195" t="s">
        <v>264</v>
      </c>
      <c r="J35" s="195"/>
      <c r="K35" s="190">
        <v>8.3333333333333329E-2</v>
      </c>
      <c r="L35" s="458"/>
      <c r="M35" s="454"/>
      <c r="N35" s="189">
        <v>16</v>
      </c>
      <c r="O35" s="341" t="s">
        <v>268</v>
      </c>
      <c r="P35" s="341"/>
      <c r="Q35" s="190">
        <v>0.125</v>
      </c>
      <c r="R35" s="457"/>
      <c r="S35" s="454"/>
      <c r="T35" s="191">
        <v>16</v>
      </c>
      <c r="U35" s="376"/>
      <c r="V35" s="390"/>
      <c r="W35" s="206"/>
      <c r="X35" s="457"/>
      <c r="Y35" s="454"/>
      <c r="Z35" s="194">
        <v>16</v>
      </c>
      <c r="AA35" s="367" t="s">
        <v>381</v>
      </c>
      <c r="AB35" s="195"/>
      <c r="AC35" s="206">
        <v>7.2916666666666671E-2</v>
      </c>
      <c r="AD35" s="458"/>
      <c r="AE35" s="453">
        <v>33</v>
      </c>
      <c r="AF35" s="56">
        <v>16</v>
      </c>
      <c r="AG35" s="201"/>
      <c r="AH35" s="201"/>
      <c r="AI35" s="13"/>
      <c r="AJ35" s="456">
        <f>SUM(AI35:AI48)</f>
        <v>0</v>
      </c>
    </row>
    <row r="36" spans="1:36" ht="18.5" thickBot="1" x14ac:dyDescent="0.4">
      <c r="A36" s="454"/>
      <c r="B36" s="191"/>
      <c r="C36" s="195"/>
      <c r="D36" s="195"/>
      <c r="E36" s="192"/>
      <c r="F36" s="458"/>
      <c r="G36" s="454"/>
      <c r="H36" s="373"/>
      <c r="I36" s="195"/>
      <c r="J36" s="195"/>
      <c r="K36" s="190"/>
      <c r="L36" s="458"/>
      <c r="M36" s="454"/>
      <c r="N36" s="193"/>
      <c r="O36" s="342"/>
      <c r="P36" s="342"/>
      <c r="Q36" s="333"/>
      <c r="R36" s="457"/>
      <c r="S36" s="454"/>
      <c r="T36" s="191"/>
      <c r="U36" s="376"/>
      <c r="V36" s="390"/>
      <c r="W36" s="206"/>
      <c r="X36" s="457"/>
      <c r="Y36" s="454"/>
      <c r="Z36" s="194"/>
      <c r="AA36" s="195"/>
      <c r="AB36" s="195"/>
      <c r="AC36" s="206"/>
      <c r="AD36" s="458"/>
      <c r="AE36" s="454"/>
      <c r="AF36" s="191"/>
      <c r="AG36" s="195"/>
      <c r="AH36" s="195"/>
      <c r="AI36" s="192"/>
      <c r="AJ36" s="457"/>
    </row>
    <row r="37" spans="1:36" ht="18" x14ac:dyDescent="0.35">
      <c r="A37" s="454"/>
      <c r="B37" s="191">
        <v>17</v>
      </c>
      <c r="C37" s="195" t="s">
        <v>253</v>
      </c>
      <c r="D37" s="195"/>
      <c r="E37" s="192">
        <v>8.3333333333333329E-2</v>
      </c>
      <c r="F37" s="458"/>
      <c r="G37" s="454"/>
      <c r="H37" s="197">
        <v>17</v>
      </c>
      <c r="I37" s="367" t="s">
        <v>314</v>
      </c>
      <c r="J37" s="195"/>
      <c r="K37" s="190">
        <v>8.3333333333333329E-2</v>
      </c>
      <c r="L37" s="458"/>
      <c r="M37" s="453"/>
      <c r="N37" s="340">
        <v>17</v>
      </c>
      <c r="O37" s="340" t="s">
        <v>247</v>
      </c>
      <c r="P37" s="340"/>
      <c r="Q37" s="14"/>
      <c r="R37" s="456">
        <f>SUM(Q37:Q50)</f>
        <v>0.51041666666666674</v>
      </c>
      <c r="S37" s="454"/>
      <c r="T37" s="191">
        <v>17</v>
      </c>
      <c r="U37" s="355" t="s">
        <v>348</v>
      </c>
      <c r="V37" s="376" t="s">
        <v>349</v>
      </c>
      <c r="W37" s="206">
        <v>7.2916666666666671E-2</v>
      </c>
      <c r="X37" s="457"/>
      <c r="Y37" s="454"/>
      <c r="Z37" s="194">
        <v>17</v>
      </c>
      <c r="AA37" s="195"/>
      <c r="AB37" s="195"/>
      <c r="AC37" s="206"/>
      <c r="AD37" s="458"/>
      <c r="AE37" s="454"/>
      <c r="AF37" s="191">
        <v>17</v>
      </c>
      <c r="AG37" s="195"/>
      <c r="AH37" s="195"/>
      <c r="AI37" s="190"/>
      <c r="AJ37" s="457"/>
    </row>
    <row r="38" spans="1:36" ht="18.5" thickBot="1" x14ac:dyDescent="0.4">
      <c r="A38" s="454"/>
      <c r="B38" s="191"/>
      <c r="C38" s="195"/>
      <c r="D38" s="195"/>
      <c r="E38" s="192"/>
      <c r="F38" s="458"/>
      <c r="G38" s="454"/>
      <c r="H38" s="197"/>
      <c r="I38" s="195" t="s">
        <v>239</v>
      </c>
      <c r="J38" s="195" t="s">
        <v>320</v>
      </c>
      <c r="K38" s="190">
        <v>5.2083333333333336E-2</v>
      </c>
      <c r="L38" s="458"/>
      <c r="M38" s="454"/>
      <c r="N38" s="341"/>
      <c r="O38" s="341"/>
      <c r="P38" s="341"/>
      <c r="Q38" s="190"/>
      <c r="R38" s="457"/>
      <c r="S38" s="454"/>
      <c r="T38" s="191"/>
      <c r="U38" s="376"/>
      <c r="V38" s="376"/>
      <c r="W38" s="206"/>
      <c r="X38" s="457"/>
      <c r="Y38" s="455"/>
      <c r="Z38" s="196"/>
      <c r="AA38" s="204"/>
      <c r="AB38" s="204"/>
      <c r="AC38" s="363"/>
      <c r="AD38" s="459"/>
      <c r="AE38" s="454"/>
      <c r="AF38" s="191"/>
      <c r="AG38" s="195"/>
      <c r="AH38" s="195"/>
      <c r="AI38" s="190"/>
      <c r="AJ38" s="457"/>
    </row>
    <row r="39" spans="1:36" ht="18" x14ac:dyDescent="0.35">
      <c r="A39" s="454"/>
      <c r="B39" s="191">
        <v>18</v>
      </c>
      <c r="C39" s="351" t="s">
        <v>252</v>
      </c>
      <c r="D39" s="195" t="s">
        <v>244</v>
      </c>
      <c r="E39" s="192">
        <v>7.2916666666666671E-2</v>
      </c>
      <c r="F39" s="458"/>
      <c r="G39" s="454"/>
      <c r="H39" s="197">
        <v>18</v>
      </c>
      <c r="I39" s="195" t="s">
        <v>240</v>
      </c>
      <c r="J39" s="195" t="s">
        <v>312</v>
      </c>
      <c r="K39" s="190">
        <v>0.125</v>
      </c>
      <c r="L39" s="458"/>
      <c r="M39" s="454"/>
      <c r="N39" s="195">
        <v>18</v>
      </c>
      <c r="O39" s="354" t="s">
        <v>317</v>
      </c>
      <c r="P39" s="341" t="s">
        <v>318</v>
      </c>
      <c r="Q39" s="190">
        <v>7.2916666666666671E-2</v>
      </c>
      <c r="R39" s="457"/>
      <c r="S39" s="454"/>
      <c r="T39" s="191">
        <v>18</v>
      </c>
      <c r="U39" s="376"/>
      <c r="V39" s="376"/>
      <c r="W39" s="206"/>
      <c r="X39" s="457"/>
      <c r="Y39" s="453"/>
      <c r="Z39" s="56">
        <v>18</v>
      </c>
      <c r="AA39" s="201"/>
      <c r="AB39" s="201"/>
      <c r="AC39" s="364"/>
      <c r="AD39" s="461">
        <f>SUM(AC39:AC52)</f>
        <v>0.20138888888888887</v>
      </c>
      <c r="AE39" s="454"/>
      <c r="AF39" s="191">
        <v>18</v>
      </c>
      <c r="AG39" s="195"/>
      <c r="AH39" s="195"/>
      <c r="AI39" s="190"/>
      <c r="AJ39" s="457"/>
    </row>
    <row r="40" spans="1:36" ht="18.5" thickBot="1" x14ac:dyDescent="0.4">
      <c r="A40" s="454"/>
      <c r="B40" s="191"/>
      <c r="C40" s="195" t="s">
        <v>277</v>
      </c>
      <c r="D40" s="195"/>
      <c r="E40" s="192"/>
      <c r="F40" s="458"/>
      <c r="G40" s="454"/>
      <c r="H40" s="198"/>
      <c r="I40" s="204"/>
      <c r="J40" s="204"/>
      <c r="K40" s="333"/>
      <c r="L40" s="458"/>
      <c r="M40" s="454"/>
      <c r="N40" s="195"/>
      <c r="O40" s="341"/>
      <c r="P40" s="341"/>
      <c r="Q40" s="190"/>
      <c r="R40" s="457"/>
      <c r="S40" s="454"/>
      <c r="T40" s="191"/>
      <c r="U40" s="376"/>
      <c r="V40" s="376"/>
      <c r="W40" s="206"/>
      <c r="X40" s="457"/>
      <c r="Y40" s="454"/>
      <c r="Z40" s="191"/>
      <c r="AA40" s="195"/>
      <c r="AB40" s="195"/>
      <c r="AC40" s="206"/>
      <c r="AD40" s="458"/>
      <c r="AE40" s="454"/>
      <c r="AF40" s="191"/>
      <c r="AG40" s="195"/>
      <c r="AH40" s="195"/>
      <c r="AI40" s="190"/>
      <c r="AJ40" s="457"/>
    </row>
    <row r="41" spans="1:36" ht="18" x14ac:dyDescent="0.35">
      <c r="A41" s="454"/>
      <c r="B41" s="191">
        <v>19</v>
      </c>
      <c r="C41" s="369" t="s">
        <v>247</v>
      </c>
      <c r="D41" s="195"/>
      <c r="E41" s="192"/>
      <c r="F41" s="458"/>
      <c r="G41" s="453"/>
      <c r="H41" s="56">
        <v>19</v>
      </c>
      <c r="I41" s="201" t="s">
        <v>279</v>
      </c>
      <c r="J41" s="201"/>
      <c r="K41" s="14">
        <v>8.3333333333333329E-2</v>
      </c>
      <c r="L41" s="461">
        <f>SUM(K41:K54)</f>
        <v>0.75694444444444442</v>
      </c>
      <c r="M41" s="454"/>
      <c r="N41" s="195">
        <v>19</v>
      </c>
      <c r="O41" s="341" t="s">
        <v>336</v>
      </c>
      <c r="P41" s="341"/>
      <c r="Q41" s="190">
        <v>8.3333333333333329E-2</v>
      </c>
      <c r="R41" s="457"/>
      <c r="S41" s="454"/>
      <c r="T41" s="194">
        <v>19</v>
      </c>
      <c r="U41" s="367" t="s">
        <v>347</v>
      </c>
      <c r="V41" s="376"/>
      <c r="W41" s="206">
        <v>6.25E-2</v>
      </c>
      <c r="X41" s="457"/>
      <c r="Y41" s="454"/>
      <c r="Z41" s="191">
        <v>19</v>
      </c>
      <c r="AA41" s="367" t="s">
        <v>390</v>
      </c>
      <c r="AB41" s="195"/>
      <c r="AC41" s="206">
        <v>6.9444444444444434E-2</v>
      </c>
      <c r="AD41" s="458"/>
      <c r="AE41" s="454"/>
      <c r="AF41" s="191">
        <v>19</v>
      </c>
      <c r="AG41" s="195"/>
      <c r="AH41" s="195"/>
      <c r="AI41" s="190"/>
      <c r="AJ41" s="457"/>
    </row>
    <row r="42" spans="1:36" ht="18" x14ac:dyDescent="0.35">
      <c r="A42" s="454"/>
      <c r="B42" s="191"/>
      <c r="C42" s="374"/>
      <c r="D42" s="374" t="s">
        <v>246</v>
      </c>
      <c r="E42" s="192"/>
      <c r="F42" s="458"/>
      <c r="G42" s="454"/>
      <c r="H42" s="191"/>
      <c r="I42" s="369" t="s">
        <v>247</v>
      </c>
      <c r="J42" s="195"/>
      <c r="K42" s="190">
        <v>6.25E-2</v>
      </c>
      <c r="L42" s="458"/>
      <c r="M42" s="454"/>
      <c r="N42" s="195"/>
      <c r="O42" s="341"/>
      <c r="P42" s="341"/>
      <c r="Q42" s="190"/>
      <c r="R42" s="457"/>
      <c r="S42" s="454"/>
      <c r="T42" s="194"/>
      <c r="U42" s="376"/>
      <c r="V42" s="376"/>
      <c r="W42" s="206"/>
      <c r="X42" s="457"/>
      <c r="Y42" s="454"/>
      <c r="Z42" s="191"/>
      <c r="AA42" s="195"/>
      <c r="AB42" s="195"/>
      <c r="AC42" s="206"/>
      <c r="AD42" s="458"/>
      <c r="AE42" s="454"/>
      <c r="AF42" s="191"/>
      <c r="AG42" s="195"/>
      <c r="AH42" s="195"/>
      <c r="AI42" s="190"/>
      <c r="AJ42" s="457"/>
    </row>
    <row r="43" spans="1:36" ht="18" x14ac:dyDescent="0.35">
      <c r="A43" s="454"/>
      <c r="B43" s="194">
        <v>20</v>
      </c>
      <c r="C43" s="367" t="s">
        <v>282</v>
      </c>
      <c r="D43" s="374"/>
      <c r="E43" s="192">
        <v>7.2916666666666671E-2</v>
      </c>
      <c r="F43" s="458"/>
      <c r="G43" s="454"/>
      <c r="H43" s="191">
        <v>20</v>
      </c>
      <c r="I43" s="354" t="s">
        <v>267</v>
      </c>
      <c r="J43" s="195"/>
      <c r="K43" s="190">
        <v>6.25E-2</v>
      </c>
      <c r="L43" s="458"/>
      <c r="M43" s="454"/>
      <c r="N43" s="341">
        <v>20</v>
      </c>
      <c r="O43" s="351" t="s">
        <v>316</v>
      </c>
      <c r="P43" s="341" t="s">
        <v>315</v>
      </c>
      <c r="Q43" s="190">
        <v>6.25E-2</v>
      </c>
      <c r="R43" s="457"/>
      <c r="S43" s="454"/>
      <c r="T43" s="194">
        <v>20</v>
      </c>
      <c r="U43" s="376"/>
      <c r="V43" s="376"/>
      <c r="W43" s="206"/>
      <c r="X43" s="457"/>
      <c r="Y43" s="454"/>
      <c r="Z43" s="191">
        <v>20</v>
      </c>
      <c r="AA43" s="195"/>
      <c r="AB43" s="195"/>
      <c r="AC43" s="206"/>
      <c r="AD43" s="458"/>
      <c r="AE43" s="454"/>
      <c r="AF43" s="191">
        <v>20</v>
      </c>
      <c r="AG43" s="195"/>
      <c r="AH43" s="195"/>
      <c r="AI43" s="190"/>
      <c r="AJ43" s="457"/>
    </row>
    <row r="44" spans="1:36" ht="18.5" thickBot="1" x14ac:dyDescent="0.4">
      <c r="A44" s="454"/>
      <c r="B44" s="194"/>
      <c r="C44" s="374"/>
      <c r="D44" s="374"/>
      <c r="E44" s="192"/>
      <c r="F44" s="458"/>
      <c r="G44" s="454"/>
      <c r="H44" s="191"/>
      <c r="I44" s="195" t="s">
        <v>265</v>
      </c>
      <c r="J44" s="195"/>
      <c r="K44" s="190">
        <v>5.2083333333333336E-2</v>
      </c>
      <c r="L44" s="458"/>
      <c r="M44" s="454"/>
      <c r="N44" s="341"/>
      <c r="O44" s="341"/>
      <c r="P44" s="341"/>
      <c r="Q44" s="190"/>
      <c r="R44" s="457"/>
      <c r="S44" s="455"/>
      <c r="T44" s="334"/>
      <c r="U44" s="391"/>
      <c r="V44" s="391"/>
      <c r="W44" s="365"/>
      <c r="X44" s="460"/>
      <c r="Y44" s="454"/>
      <c r="Z44" s="191"/>
      <c r="AA44" s="195"/>
      <c r="AB44" s="195"/>
      <c r="AC44" s="206"/>
      <c r="AD44" s="458"/>
      <c r="AE44" s="454"/>
      <c r="AF44" s="191"/>
      <c r="AG44" s="195"/>
      <c r="AH44" s="195"/>
      <c r="AI44" s="190"/>
      <c r="AJ44" s="457"/>
    </row>
    <row r="45" spans="1:36" ht="18" x14ac:dyDescent="0.35">
      <c r="A45" s="454"/>
      <c r="B45" s="194">
        <v>21</v>
      </c>
      <c r="C45" s="374" t="s">
        <v>245</v>
      </c>
      <c r="D45" s="374"/>
      <c r="E45" s="192">
        <v>0.10416666666666667</v>
      </c>
      <c r="F45" s="458"/>
      <c r="G45" s="454"/>
      <c r="H45" s="191">
        <v>21</v>
      </c>
      <c r="I45" s="195" t="s">
        <v>269</v>
      </c>
      <c r="J45" s="195"/>
      <c r="K45" s="190">
        <v>0.125</v>
      </c>
      <c r="L45" s="458"/>
      <c r="M45" s="454"/>
      <c r="N45" s="341">
        <v>21</v>
      </c>
      <c r="O45" s="376" t="s">
        <v>319</v>
      </c>
      <c r="P45" s="376"/>
      <c r="Q45" s="190"/>
      <c r="R45" s="457"/>
      <c r="S45" s="453"/>
      <c r="T45" s="56">
        <v>21</v>
      </c>
      <c r="U45" s="201"/>
      <c r="V45" s="201"/>
      <c r="W45" s="364"/>
      <c r="X45" s="456">
        <f>+SUM(W45:W58)</f>
        <v>0.22569444444444442</v>
      </c>
      <c r="Y45" s="454"/>
      <c r="Z45" s="191">
        <v>21</v>
      </c>
      <c r="AA45" s="351" t="s">
        <v>385</v>
      </c>
      <c r="AB45" s="195" t="s">
        <v>386</v>
      </c>
      <c r="AC45" s="206">
        <v>6.9444444444444434E-2</v>
      </c>
      <c r="AD45" s="458"/>
      <c r="AE45" s="454"/>
      <c r="AF45" s="194">
        <v>21</v>
      </c>
      <c r="AG45" s="195" t="s">
        <v>394</v>
      </c>
      <c r="AH45" s="195"/>
      <c r="AI45" s="190"/>
      <c r="AJ45" s="457"/>
    </row>
    <row r="46" spans="1:36" ht="18.5" thickBot="1" x14ac:dyDescent="0.4">
      <c r="A46" s="455"/>
      <c r="B46" s="327"/>
      <c r="C46" s="379"/>
      <c r="D46" s="379"/>
      <c r="E46" s="329"/>
      <c r="F46" s="459"/>
      <c r="G46" s="454"/>
      <c r="H46" s="191"/>
      <c r="I46" s="195"/>
      <c r="J46" s="195"/>
      <c r="K46" s="190"/>
      <c r="L46" s="458"/>
      <c r="M46" s="454"/>
      <c r="N46" s="341"/>
      <c r="O46" s="376" t="s">
        <v>247</v>
      </c>
      <c r="P46" s="376"/>
      <c r="Q46" s="190">
        <v>6.25E-2</v>
      </c>
      <c r="R46" s="457"/>
      <c r="S46" s="454"/>
      <c r="T46" s="191"/>
      <c r="U46" s="195"/>
      <c r="V46" s="195"/>
      <c r="W46" s="206"/>
      <c r="X46" s="457"/>
      <c r="Y46" s="454"/>
      <c r="Z46" s="191"/>
      <c r="AA46" s="195"/>
      <c r="AB46" s="195"/>
      <c r="AC46" s="206"/>
      <c r="AD46" s="458"/>
      <c r="AE46" s="454"/>
      <c r="AF46" s="194"/>
      <c r="AG46" s="195"/>
      <c r="AH46" s="195"/>
      <c r="AI46" s="190"/>
      <c r="AJ46" s="457"/>
    </row>
    <row r="47" spans="1:36" ht="18" x14ac:dyDescent="0.35">
      <c r="A47" s="453"/>
      <c r="B47" s="56">
        <v>22</v>
      </c>
      <c r="C47" s="368" t="s">
        <v>247</v>
      </c>
      <c r="D47" s="201"/>
      <c r="E47" s="13">
        <v>7.2916666666666671E-2</v>
      </c>
      <c r="F47" s="483">
        <f>+SUM(E47:E60)</f>
        <v>0.48958333333333337</v>
      </c>
      <c r="G47" s="454"/>
      <c r="H47" s="191">
        <v>22</v>
      </c>
      <c r="I47" s="355" t="s">
        <v>266</v>
      </c>
      <c r="J47" s="195" t="s">
        <v>326</v>
      </c>
      <c r="K47" s="190">
        <v>6.25E-2</v>
      </c>
      <c r="L47" s="458"/>
      <c r="M47" s="454"/>
      <c r="N47" s="189">
        <v>22</v>
      </c>
      <c r="O47" s="367" t="s">
        <v>322</v>
      </c>
      <c r="P47" s="376"/>
      <c r="Q47" s="190">
        <v>6.25E-2</v>
      </c>
      <c r="R47" s="457"/>
      <c r="S47" s="454"/>
      <c r="T47" s="191">
        <v>22</v>
      </c>
      <c r="U47" s="354" t="s">
        <v>356</v>
      </c>
      <c r="V47" s="195" t="s">
        <v>355</v>
      </c>
      <c r="W47" s="360">
        <v>8.3333333333333329E-2</v>
      </c>
      <c r="X47" s="457"/>
      <c r="Y47" s="454"/>
      <c r="Z47" s="191">
        <v>22</v>
      </c>
      <c r="AA47" s="195"/>
      <c r="AB47" s="195"/>
      <c r="AC47" s="206"/>
      <c r="AD47" s="458"/>
      <c r="AE47" s="454"/>
      <c r="AF47" s="194">
        <v>22</v>
      </c>
      <c r="AG47" s="195"/>
      <c r="AH47" s="195"/>
      <c r="AI47" s="192"/>
      <c r="AJ47" s="457"/>
    </row>
    <row r="48" spans="1:36" ht="18.5" thickBot="1" x14ac:dyDescent="0.4">
      <c r="A48" s="454"/>
      <c r="B48" s="191"/>
      <c r="C48" s="195"/>
      <c r="D48" s="195"/>
      <c r="E48" s="192"/>
      <c r="F48" s="484"/>
      <c r="G48" s="454"/>
      <c r="H48" s="191"/>
      <c r="I48" s="195"/>
      <c r="J48" s="195"/>
      <c r="K48" s="190"/>
      <c r="L48" s="458"/>
      <c r="M48" s="454"/>
      <c r="N48" s="189"/>
      <c r="O48" s="376" t="s">
        <v>334</v>
      </c>
      <c r="P48" s="376"/>
      <c r="Q48" s="190">
        <v>4.1666666666666664E-2</v>
      </c>
      <c r="R48" s="457"/>
      <c r="S48" s="454"/>
      <c r="T48" s="191"/>
      <c r="U48" s="195"/>
      <c r="V48" s="195"/>
      <c r="W48" s="360"/>
      <c r="X48" s="457"/>
      <c r="Y48" s="454"/>
      <c r="Z48" s="191"/>
      <c r="AA48" s="195"/>
      <c r="AB48" s="195"/>
      <c r="AC48" s="206"/>
      <c r="AD48" s="458"/>
      <c r="AE48" s="455"/>
      <c r="AF48" s="196"/>
      <c r="AG48" s="204"/>
      <c r="AH48" s="204"/>
      <c r="AI48" s="188"/>
      <c r="AJ48" s="460"/>
    </row>
    <row r="49" spans="1:36" ht="18" x14ac:dyDescent="0.35">
      <c r="A49" s="454"/>
      <c r="B49" s="191">
        <v>23</v>
      </c>
      <c r="C49" s="354" t="s">
        <v>289</v>
      </c>
      <c r="D49" s="195" t="s">
        <v>290</v>
      </c>
      <c r="E49" s="192">
        <v>8.3333333333333329E-2</v>
      </c>
      <c r="F49" s="484"/>
      <c r="G49" s="454"/>
      <c r="H49" s="191">
        <v>23</v>
      </c>
      <c r="I49" s="369" t="s">
        <v>247</v>
      </c>
      <c r="J49" s="195" t="s">
        <v>304</v>
      </c>
      <c r="K49" s="190">
        <v>6.25E-2</v>
      </c>
      <c r="L49" s="458"/>
      <c r="M49" s="454"/>
      <c r="N49" s="189">
        <v>23</v>
      </c>
      <c r="O49" s="376" t="s">
        <v>335</v>
      </c>
      <c r="P49" s="376"/>
      <c r="Q49" s="190">
        <v>0.125</v>
      </c>
      <c r="R49" s="457"/>
      <c r="S49" s="454"/>
      <c r="T49" s="191">
        <v>23</v>
      </c>
      <c r="U49" s="195"/>
      <c r="V49" s="195"/>
      <c r="W49" s="360"/>
      <c r="X49" s="457"/>
      <c r="Y49" s="454"/>
      <c r="Z49" s="194">
        <v>23</v>
      </c>
      <c r="AA49" s="367" t="s">
        <v>360</v>
      </c>
      <c r="AB49" s="195" t="s">
        <v>361</v>
      </c>
      <c r="AC49" s="206">
        <v>6.25E-2</v>
      </c>
      <c r="AD49" s="458"/>
      <c r="AE49" s="453">
        <v>34</v>
      </c>
      <c r="AF49" s="56">
        <v>23</v>
      </c>
      <c r="AG49" s="201"/>
      <c r="AH49" s="201"/>
      <c r="AI49" s="13"/>
      <c r="AJ49" s="456">
        <f>SUM(AI49:AI62)</f>
        <v>0</v>
      </c>
    </row>
    <row r="50" spans="1:36" ht="18.5" thickBot="1" x14ac:dyDescent="0.4">
      <c r="A50" s="454"/>
      <c r="B50" s="191"/>
      <c r="C50" s="195"/>
      <c r="D50" s="195"/>
      <c r="E50" s="192"/>
      <c r="F50" s="484"/>
      <c r="G50" s="454"/>
      <c r="H50" s="191"/>
      <c r="I50" s="195"/>
      <c r="J50" s="195"/>
      <c r="K50" s="190"/>
      <c r="L50" s="458"/>
      <c r="M50" s="454"/>
      <c r="N50" s="193"/>
      <c r="O50" s="377"/>
      <c r="P50" s="377"/>
      <c r="Q50" s="333"/>
      <c r="R50" s="457"/>
      <c r="S50" s="454"/>
      <c r="T50" s="191"/>
      <c r="U50" s="195"/>
      <c r="V50" s="195"/>
      <c r="W50" s="360"/>
      <c r="X50" s="457"/>
      <c r="Y50" s="454"/>
      <c r="Z50" s="194"/>
      <c r="AA50" s="195"/>
      <c r="AB50" s="195"/>
      <c r="AC50" s="206"/>
      <c r="AD50" s="458"/>
      <c r="AE50" s="454"/>
      <c r="AF50" s="191"/>
      <c r="AG50" s="195"/>
      <c r="AH50" s="195"/>
      <c r="AI50" s="192"/>
      <c r="AJ50" s="457"/>
    </row>
    <row r="51" spans="1:36" ht="18" x14ac:dyDescent="0.35">
      <c r="A51" s="454"/>
      <c r="B51" s="191">
        <v>24</v>
      </c>
      <c r="C51" s="195"/>
      <c r="D51" s="195"/>
      <c r="E51" s="190"/>
      <c r="F51" s="484"/>
      <c r="G51" s="454"/>
      <c r="H51" s="194">
        <v>24</v>
      </c>
      <c r="I51" s="355" t="s">
        <v>302</v>
      </c>
      <c r="J51" s="195" t="s">
        <v>303</v>
      </c>
      <c r="K51" s="190">
        <v>6.9444444444444434E-2</v>
      </c>
      <c r="L51" s="458"/>
      <c r="M51" s="453"/>
      <c r="N51" s="340">
        <v>24</v>
      </c>
      <c r="O51" s="375" t="s">
        <v>247</v>
      </c>
      <c r="P51" s="375"/>
      <c r="Q51" s="14">
        <v>6.25E-2</v>
      </c>
      <c r="R51" s="456">
        <f>SUM(Q51:Q64)</f>
        <v>0.52777777777777768</v>
      </c>
      <c r="S51" s="454"/>
      <c r="T51" s="191">
        <v>24</v>
      </c>
      <c r="U51" s="351" t="s">
        <v>353</v>
      </c>
      <c r="V51" s="195" t="s">
        <v>354</v>
      </c>
      <c r="W51" s="360">
        <v>6.9444444444444434E-2</v>
      </c>
      <c r="X51" s="457"/>
      <c r="Y51" s="454"/>
      <c r="Z51" s="194">
        <v>24</v>
      </c>
      <c r="AA51" s="195"/>
      <c r="AB51" s="195"/>
      <c r="AC51" s="206"/>
      <c r="AD51" s="458"/>
      <c r="AE51" s="454"/>
      <c r="AF51" s="191">
        <v>24</v>
      </c>
      <c r="AG51" s="195"/>
      <c r="AH51" s="195"/>
      <c r="AI51" s="192"/>
      <c r="AJ51" s="457"/>
    </row>
    <row r="52" spans="1:36" ht="18.5" thickBot="1" x14ac:dyDescent="0.4">
      <c r="A52" s="454"/>
      <c r="B52" s="191"/>
      <c r="C52" s="369" t="s">
        <v>258</v>
      </c>
      <c r="D52" s="195"/>
      <c r="E52" s="190"/>
      <c r="F52" s="484"/>
      <c r="G52" s="454"/>
      <c r="H52" s="194"/>
      <c r="I52" s="195" t="s">
        <v>280</v>
      </c>
      <c r="J52" s="195"/>
      <c r="K52" s="190">
        <v>5.2083333333333336E-2</v>
      </c>
      <c r="L52" s="458"/>
      <c r="M52" s="454"/>
      <c r="N52" s="341"/>
      <c r="O52" s="376"/>
      <c r="P52" s="376"/>
      <c r="Q52" s="190"/>
      <c r="R52" s="457"/>
      <c r="S52" s="454"/>
      <c r="T52" s="191"/>
      <c r="U52" s="195"/>
      <c r="V52" s="195"/>
      <c r="W52" s="360"/>
      <c r="X52" s="457"/>
      <c r="Y52" s="454"/>
      <c r="Z52" s="196"/>
      <c r="AA52" s="204"/>
      <c r="AB52" s="204"/>
      <c r="AC52" s="363"/>
      <c r="AD52" s="458"/>
      <c r="AE52" s="454"/>
      <c r="AF52" s="191"/>
      <c r="AG52" s="195"/>
      <c r="AH52" s="195"/>
      <c r="AI52" s="192"/>
      <c r="AJ52" s="457"/>
    </row>
    <row r="53" spans="1:36" ht="18" x14ac:dyDescent="0.35">
      <c r="A53" s="454"/>
      <c r="B53" s="191">
        <v>25</v>
      </c>
      <c r="C53" s="351" t="s">
        <v>252</v>
      </c>
      <c r="D53" s="195" t="s">
        <v>244</v>
      </c>
      <c r="E53" s="190">
        <v>6.25E-2</v>
      </c>
      <c r="F53" s="484"/>
      <c r="G53" s="454"/>
      <c r="H53" s="194">
        <v>25</v>
      </c>
      <c r="I53" s="195" t="s">
        <v>268</v>
      </c>
      <c r="J53" s="195"/>
      <c r="K53" s="190">
        <v>0.125</v>
      </c>
      <c r="L53" s="458"/>
      <c r="M53" s="454"/>
      <c r="N53" s="195">
        <v>25</v>
      </c>
      <c r="O53" s="354" t="s">
        <v>324</v>
      </c>
      <c r="P53" s="376" t="s">
        <v>325</v>
      </c>
      <c r="Q53" s="190">
        <v>6.9444444444444434E-2</v>
      </c>
      <c r="R53" s="457"/>
      <c r="S53" s="454"/>
      <c r="T53" s="191">
        <v>25</v>
      </c>
      <c r="U53" s="195"/>
      <c r="V53" s="195"/>
      <c r="W53" s="360"/>
      <c r="X53" s="457"/>
      <c r="Y53" s="453"/>
      <c r="Z53" s="56">
        <v>25</v>
      </c>
      <c r="AA53" s="201"/>
      <c r="AB53" s="201"/>
      <c r="AC53" s="364"/>
      <c r="AD53" s="461">
        <f>SUM(AC53:AC66)</f>
        <v>0.21180555555555552</v>
      </c>
      <c r="AE53" s="454"/>
      <c r="AF53" s="191">
        <v>25</v>
      </c>
      <c r="AG53" s="195"/>
      <c r="AH53" s="195"/>
      <c r="AI53" s="192"/>
      <c r="AJ53" s="457"/>
    </row>
    <row r="54" spans="1:36" ht="18.5" thickBot="1" x14ac:dyDescent="0.4">
      <c r="A54" s="454"/>
      <c r="B54" s="191"/>
      <c r="C54" s="195"/>
      <c r="D54" s="195"/>
      <c r="E54" s="190"/>
      <c r="F54" s="484"/>
      <c r="G54" s="454"/>
      <c r="H54" s="196"/>
      <c r="I54" s="204"/>
      <c r="J54" s="204"/>
      <c r="K54" s="333"/>
      <c r="L54" s="458"/>
      <c r="M54" s="454"/>
      <c r="N54" s="195"/>
      <c r="O54" s="376"/>
      <c r="P54" s="376"/>
      <c r="Q54" s="190"/>
      <c r="R54" s="457"/>
      <c r="S54" s="454"/>
      <c r="T54" s="191"/>
      <c r="U54" s="195"/>
      <c r="V54" s="195"/>
      <c r="W54" s="360"/>
      <c r="X54" s="457"/>
      <c r="Y54" s="454"/>
      <c r="Z54" s="191"/>
      <c r="AA54" s="195"/>
      <c r="AB54" s="195"/>
      <c r="AC54" s="206"/>
      <c r="AD54" s="458"/>
      <c r="AE54" s="454"/>
      <c r="AF54" s="191"/>
      <c r="AG54" s="195"/>
      <c r="AH54" s="195"/>
      <c r="AI54" s="192"/>
      <c r="AJ54" s="457"/>
    </row>
    <row r="55" spans="1:36" ht="18" x14ac:dyDescent="0.35">
      <c r="A55" s="454"/>
      <c r="B55" s="191">
        <v>26</v>
      </c>
      <c r="C55" s="369" t="s">
        <v>222</v>
      </c>
      <c r="D55" s="195"/>
      <c r="E55" s="190">
        <v>7.2916666666666671E-2</v>
      </c>
      <c r="F55" s="484"/>
      <c r="G55" s="453"/>
      <c r="H55" s="56">
        <v>26</v>
      </c>
      <c r="I55" s="201"/>
      <c r="J55" s="201"/>
      <c r="K55" s="14"/>
      <c r="L55" s="461">
        <f>SUM(K55:K66)</f>
        <v>0.19444444444444442</v>
      </c>
      <c r="M55" s="454"/>
      <c r="N55" s="195">
        <v>26</v>
      </c>
      <c r="O55" s="376" t="s">
        <v>334</v>
      </c>
      <c r="P55" s="376"/>
      <c r="Q55" s="190">
        <v>8.3333333333333329E-2</v>
      </c>
      <c r="R55" s="457"/>
      <c r="S55" s="454"/>
      <c r="T55" s="194">
        <v>26</v>
      </c>
      <c r="U55" s="354" t="s">
        <v>352</v>
      </c>
      <c r="V55" s="195" t="s">
        <v>357</v>
      </c>
      <c r="W55" s="360">
        <v>7.2916666666666671E-2</v>
      </c>
      <c r="X55" s="457"/>
      <c r="Y55" s="454"/>
      <c r="Z55" s="191">
        <v>26</v>
      </c>
      <c r="AA55" s="354" t="s">
        <v>389</v>
      </c>
      <c r="AB55" s="195"/>
      <c r="AC55" s="206">
        <v>7.2916666666666671E-2</v>
      </c>
      <c r="AD55" s="458"/>
      <c r="AE55" s="454"/>
      <c r="AF55" s="191">
        <v>26</v>
      </c>
      <c r="AG55" s="195"/>
      <c r="AH55" s="195"/>
      <c r="AI55" s="192"/>
      <c r="AJ55" s="457"/>
    </row>
    <row r="56" spans="1:36" ht="18" x14ac:dyDescent="0.35">
      <c r="A56" s="454"/>
      <c r="B56" s="191"/>
      <c r="C56" s="195"/>
      <c r="D56" s="195"/>
      <c r="E56" s="190"/>
      <c r="F56" s="484"/>
      <c r="G56" s="454"/>
      <c r="H56" s="191"/>
      <c r="I56" s="369" t="s">
        <v>247</v>
      </c>
      <c r="J56" s="195"/>
      <c r="K56" s="190">
        <v>6.25E-2</v>
      </c>
      <c r="L56" s="458"/>
      <c r="M56" s="454"/>
      <c r="N56" s="195"/>
      <c r="O56" s="376"/>
      <c r="P56" s="376"/>
      <c r="Q56" s="190"/>
      <c r="R56" s="457"/>
      <c r="S56" s="454"/>
      <c r="T56" s="194"/>
      <c r="U56" s="195"/>
      <c r="V56" s="195"/>
      <c r="W56" s="360"/>
      <c r="X56" s="457"/>
      <c r="Y56" s="454"/>
      <c r="Z56" s="191"/>
      <c r="AA56" s="195"/>
      <c r="AB56" s="195"/>
      <c r="AC56" s="206"/>
      <c r="AD56" s="458"/>
      <c r="AE56" s="454"/>
      <c r="AF56" s="191"/>
      <c r="AG56" s="195"/>
      <c r="AH56" s="195"/>
      <c r="AI56" s="192"/>
      <c r="AJ56" s="457"/>
    </row>
    <row r="57" spans="1:36" ht="18" x14ac:dyDescent="0.35">
      <c r="A57" s="454"/>
      <c r="B57" s="194">
        <v>27</v>
      </c>
      <c r="C57" s="367" t="s">
        <v>291</v>
      </c>
      <c r="D57" s="195" t="s">
        <v>292</v>
      </c>
      <c r="E57" s="190">
        <v>7.2916666666666671E-2</v>
      </c>
      <c r="F57" s="479"/>
      <c r="G57" s="454"/>
      <c r="H57" s="191">
        <v>27</v>
      </c>
      <c r="I57" s="354" t="s">
        <v>297</v>
      </c>
      <c r="J57" s="195" t="s">
        <v>305</v>
      </c>
      <c r="K57" s="190">
        <v>6.9444444444444434E-2</v>
      </c>
      <c r="L57" s="458"/>
      <c r="M57" s="454"/>
      <c r="N57" s="341">
        <v>27</v>
      </c>
      <c r="O57" s="351" t="s">
        <v>243</v>
      </c>
      <c r="P57" s="376" t="s">
        <v>244</v>
      </c>
      <c r="Q57" s="190">
        <v>6.25E-2</v>
      </c>
      <c r="R57" s="457"/>
      <c r="S57" s="454"/>
      <c r="T57" s="194">
        <v>27</v>
      </c>
      <c r="U57" s="195" t="s">
        <v>351</v>
      </c>
      <c r="V57" s="195"/>
      <c r="W57" s="360"/>
      <c r="X57" s="457"/>
      <c r="Y57" s="454"/>
      <c r="Z57" s="191">
        <v>27</v>
      </c>
      <c r="AA57" s="195"/>
      <c r="AB57" s="195"/>
      <c r="AC57" s="206"/>
      <c r="AD57" s="458"/>
      <c r="AE57" s="454"/>
      <c r="AF57" s="191">
        <v>27</v>
      </c>
      <c r="AG57" s="195"/>
      <c r="AH57" s="195"/>
      <c r="AI57" s="192"/>
      <c r="AJ57" s="457"/>
    </row>
    <row r="58" spans="1:36" ht="18.5" thickBot="1" x14ac:dyDescent="0.4">
      <c r="A58" s="454"/>
      <c r="B58" s="194"/>
      <c r="C58" s="195"/>
      <c r="D58" s="195"/>
      <c r="E58" s="190"/>
      <c r="F58" s="479"/>
      <c r="G58" s="454"/>
      <c r="H58" s="191"/>
      <c r="I58" s="195" t="s">
        <v>299</v>
      </c>
      <c r="J58" s="195"/>
      <c r="K58" s="190"/>
      <c r="L58" s="458"/>
      <c r="M58" s="454"/>
      <c r="N58" s="341"/>
      <c r="O58" s="376"/>
      <c r="P58" s="376"/>
      <c r="Q58" s="190"/>
      <c r="R58" s="457"/>
      <c r="S58" s="454"/>
      <c r="T58" s="196"/>
      <c r="U58" s="204"/>
      <c r="V58" s="204"/>
      <c r="W58" s="366"/>
      <c r="X58" s="457"/>
      <c r="Y58" s="454"/>
      <c r="Z58" s="191"/>
      <c r="AA58" s="195"/>
      <c r="AB58" s="195"/>
      <c r="AC58" s="206"/>
      <c r="AD58" s="458"/>
      <c r="AE58" s="454"/>
      <c r="AF58" s="191"/>
      <c r="AG58" s="195"/>
      <c r="AH58" s="195"/>
      <c r="AI58" s="192"/>
      <c r="AJ58" s="457"/>
    </row>
    <row r="59" spans="1:36" ht="18" x14ac:dyDescent="0.35">
      <c r="A59" s="454"/>
      <c r="B59" s="194">
        <v>28</v>
      </c>
      <c r="C59" s="195" t="s">
        <v>255</v>
      </c>
      <c r="D59" s="195"/>
      <c r="E59" s="190">
        <v>0.125</v>
      </c>
      <c r="F59" s="479"/>
      <c r="G59" s="454"/>
      <c r="H59" s="191">
        <v>28</v>
      </c>
      <c r="I59" s="195"/>
      <c r="J59" s="195"/>
      <c r="K59" s="190"/>
      <c r="L59" s="458"/>
      <c r="M59" s="454"/>
      <c r="N59" s="341">
        <v>28</v>
      </c>
      <c r="O59" s="376" t="s">
        <v>247</v>
      </c>
      <c r="P59" s="376"/>
      <c r="Q59" s="190">
        <v>6.25E-2</v>
      </c>
      <c r="R59" s="457"/>
      <c r="S59" s="453"/>
      <c r="T59" s="56">
        <v>28</v>
      </c>
      <c r="U59" s="201"/>
      <c r="V59" s="201"/>
      <c r="W59" s="364"/>
      <c r="X59" s="456">
        <f>SUM(W59:W64)</f>
        <v>6.25E-2</v>
      </c>
      <c r="Y59" s="454"/>
      <c r="Z59" s="493">
        <v>28</v>
      </c>
      <c r="AA59" s="351" t="s">
        <v>383</v>
      </c>
      <c r="AB59" s="195" t="s">
        <v>384</v>
      </c>
      <c r="AC59" s="206">
        <v>6.9444444444444434E-2</v>
      </c>
      <c r="AD59" s="458"/>
      <c r="AE59" s="454"/>
      <c r="AF59" s="194">
        <v>28</v>
      </c>
      <c r="AG59" s="195"/>
      <c r="AH59" s="195"/>
      <c r="AI59" s="192"/>
      <c r="AJ59" s="457"/>
    </row>
    <row r="60" spans="1:36" ht="18.5" thickBot="1" x14ac:dyDescent="0.4">
      <c r="A60" s="455"/>
      <c r="B60" s="327"/>
      <c r="C60" s="328"/>
      <c r="D60" s="328"/>
      <c r="E60" s="330"/>
      <c r="F60" s="480"/>
      <c r="G60" s="454"/>
      <c r="H60" s="191"/>
      <c r="I60" s="195"/>
      <c r="J60" s="195"/>
      <c r="K60" s="190"/>
      <c r="L60" s="458"/>
      <c r="M60" s="454"/>
      <c r="N60" s="341"/>
      <c r="O60" s="376"/>
      <c r="P60" s="376"/>
      <c r="Q60" s="190"/>
      <c r="R60" s="457"/>
      <c r="S60" s="454"/>
      <c r="T60" s="191"/>
      <c r="U60" s="195"/>
      <c r="V60" s="195"/>
      <c r="W60" s="206"/>
      <c r="X60" s="457"/>
      <c r="Y60" s="454"/>
      <c r="Z60" s="341"/>
      <c r="AA60" s="195"/>
      <c r="AB60" s="195"/>
      <c r="AC60" s="206"/>
      <c r="AD60" s="458"/>
      <c r="AE60" s="454"/>
      <c r="AF60" s="194"/>
      <c r="AG60" s="195"/>
      <c r="AH60" s="195"/>
      <c r="AI60" s="192"/>
      <c r="AJ60" s="457"/>
    </row>
    <row r="61" spans="1:36" ht="18" x14ac:dyDescent="0.35">
      <c r="A61" s="453"/>
      <c r="B61" s="56">
        <v>29</v>
      </c>
      <c r="C61" s="201" t="s">
        <v>256</v>
      </c>
      <c r="D61" s="201"/>
      <c r="E61" s="14">
        <v>6.25E-2</v>
      </c>
      <c r="F61" s="478">
        <f>SUM(E61:E66)</f>
        <v>0.13194444444444442</v>
      </c>
      <c r="G61" s="454"/>
      <c r="H61" s="191">
        <v>29</v>
      </c>
      <c r="I61" s="351" t="s">
        <v>298</v>
      </c>
      <c r="J61" s="195" t="s">
        <v>295</v>
      </c>
      <c r="K61" s="190">
        <v>6.25E-2</v>
      </c>
      <c r="L61" s="458"/>
      <c r="M61" s="454"/>
      <c r="N61" s="189">
        <v>29</v>
      </c>
      <c r="O61" s="367" t="s">
        <v>323</v>
      </c>
      <c r="P61" s="376" t="s">
        <v>327</v>
      </c>
      <c r="Q61" s="190">
        <v>6.25E-2</v>
      </c>
      <c r="R61" s="457"/>
      <c r="S61" s="454"/>
      <c r="T61" s="191">
        <v>29</v>
      </c>
      <c r="U61" s="354" t="s">
        <v>346</v>
      </c>
      <c r="V61" s="195" t="s">
        <v>350</v>
      </c>
      <c r="W61" s="206">
        <v>6.25E-2</v>
      </c>
      <c r="X61" s="457"/>
      <c r="Y61" s="454"/>
      <c r="Z61" s="191">
        <v>29</v>
      </c>
      <c r="AA61" s="195"/>
      <c r="AB61" s="195"/>
      <c r="AC61" s="206"/>
      <c r="AD61" s="458"/>
      <c r="AE61" s="454"/>
      <c r="AF61" s="194">
        <v>29</v>
      </c>
      <c r="AG61" s="195"/>
      <c r="AH61" s="195"/>
      <c r="AI61" s="192"/>
      <c r="AJ61" s="457"/>
    </row>
    <row r="62" spans="1:36" ht="18.5" thickBot="1" x14ac:dyDescent="0.4">
      <c r="A62" s="454"/>
      <c r="B62" s="156"/>
      <c r="C62" s="381" t="s">
        <v>257</v>
      </c>
      <c r="D62" s="202"/>
      <c r="E62" s="157"/>
      <c r="F62" s="479"/>
      <c r="G62" s="454"/>
      <c r="H62" s="191"/>
      <c r="I62" s="195"/>
      <c r="J62" s="195"/>
      <c r="K62" s="190"/>
      <c r="L62" s="458"/>
      <c r="M62" s="454"/>
      <c r="N62" s="189"/>
      <c r="O62" s="376"/>
      <c r="P62" s="376"/>
      <c r="Q62" s="190"/>
      <c r="R62" s="457"/>
      <c r="S62" s="454"/>
      <c r="T62" s="191"/>
      <c r="U62" s="195"/>
      <c r="V62" s="195"/>
      <c r="W62" s="206"/>
      <c r="X62" s="457"/>
      <c r="Y62" s="454"/>
      <c r="Z62" s="191"/>
      <c r="AA62" s="195"/>
      <c r="AB62" s="195"/>
      <c r="AC62" s="206"/>
      <c r="AD62" s="458"/>
      <c r="AE62" s="455"/>
      <c r="AF62" s="196"/>
      <c r="AG62" s="204"/>
      <c r="AH62" s="204"/>
      <c r="AI62" s="188"/>
      <c r="AJ62" s="460"/>
    </row>
    <row r="63" spans="1:36" ht="18" x14ac:dyDescent="0.35">
      <c r="A63" s="454"/>
      <c r="B63" s="156">
        <v>30</v>
      </c>
      <c r="C63" s="380" t="s">
        <v>248</v>
      </c>
      <c r="D63" s="202" t="s">
        <v>249</v>
      </c>
      <c r="E63" s="157">
        <v>6.9444444444444434E-2</v>
      </c>
      <c r="F63" s="479"/>
      <c r="G63" s="454"/>
      <c r="H63" s="191">
        <v>30</v>
      </c>
      <c r="I63" s="195"/>
      <c r="J63" s="195"/>
      <c r="K63" s="190"/>
      <c r="L63" s="458"/>
      <c r="M63" s="454"/>
      <c r="N63" s="189">
        <v>30</v>
      </c>
      <c r="O63" s="376" t="s">
        <v>333</v>
      </c>
      <c r="P63" s="376"/>
      <c r="Q63" s="190">
        <v>0.125</v>
      </c>
      <c r="R63" s="457"/>
      <c r="S63" s="454"/>
      <c r="T63" s="191">
        <v>30</v>
      </c>
      <c r="U63" s="195" t="s">
        <v>351</v>
      </c>
      <c r="V63" s="195"/>
      <c r="W63" s="206"/>
      <c r="X63" s="457"/>
      <c r="Y63" s="454"/>
      <c r="Z63" s="194">
        <v>30</v>
      </c>
      <c r="AA63" s="355" t="s">
        <v>387</v>
      </c>
      <c r="AB63" s="195" t="s">
        <v>388</v>
      </c>
      <c r="AC63" s="206">
        <v>6.9444444444444434E-2</v>
      </c>
      <c r="AD63" s="458"/>
      <c r="AE63" s="453">
        <v>35</v>
      </c>
      <c r="AF63" s="56">
        <v>30</v>
      </c>
      <c r="AG63" s="201"/>
      <c r="AH63" s="201"/>
      <c r="AI63" s="13"/>
      <c r="AJ63" s="456">
        <f>SUM(AI63:AI66)</f>
        <v>0</v>
      </c>
    </row>
    <row r="64" spans="1:36" ht="18.5" thickBot="1" x14ac:dyDescent="0.4">
      <c r="A64" s="454"/>
      <c r="B64" s="191"/>
      <c r="C64" s="195"/>
      <c r="D64" s="195"/>
      <c r="E64" s="190"/>
      <c r="F64" s="479"/>
      <c r="G64" s="454"/>
      <c r="H64" s="191"/>
      <c r="I64" s="195"/>
      <c r="J64" s="195"/>
      <c r="K64" s="190"/>
      <c r="L64" s="458"/>
      <c r="M64" s="455"/>
      <c r="N64" s="343"/>
      <c r="O64" s="391"/>
      <c r="P64" s="405"/>
      <c r="Q64" s="336"/>
      <c r="R64" s="460"/>
      <c r="S64" s="455"/>
      <c r="T64" s="356"/>
      <c r="U64" s="335"/>
      <c r="V64" s="335"/>
      <c r="W64" s="365"/>
      <c r="X64" s="460"/>
      <c r="Y64" s="454"/>
      <c r="Z64" s="194"/>
      <c r="AA64" s="195"/>
      <c r="AB64" s="195"/>
      <c r="AC64" s="206"/>
      <c r="AD64" s="458"/>
      <c r="AE64" s="454"/>
      <c r="AF64" s="191"/>
      <c r="AG64" s="195"/>
      <c r="AH64" s="206"/>
      <c r="AI64" s="192"/>
      <c r="AJ64" s="457"/>
    </row>
    <row r="65" spans="1:36" ht="22.5" customHeight="1" thickBot="1" x14ac:dyDescent="0.4">
      <c r="A65" s="454"/>
      <c r="B65" s="191">
        <v>31</v>
      </c>
      <c r="C65" s="195" t="s">
        <v>241</v>
      </c>
      <c r="D65" s="195"/>
      <c r="E65" s="190"/>
      <c r="F65" s="479"/>
      <c r="G65" s="454"/>
      <c r="H65" s="400">
        <v>31</v>
      </c>
      <c r="I65" s="399"/>
      <c r="J65" s="399"/>
      <c r="K65" s="401"/>
      <c r="L65" s="458"/>
      <c r="M65" s="453"/>
      <c r="N65" s="345">
        <v>31</v>
      </c>
      <c r="O65" s="345" t="s">
        <v>247</v>
      </c>
      <c r="P65" s="345"/>
      <c r="Q65" s="346"/>
      <c r="R65" s="476">
        <f>SUM(Q65:Q66)</f>
        <v>0</v>
      </c>
      <c r="S65" s="357"/>
      <c r="T65" s="15" t="s">
        <v>344</v>
      </c>
      <c r="U65" s="15" t="s">
        <v>345</v>
      </c>
      <c r="V65" s="15"/>
      <c r="W65" s="16"/>
      <c r="X65" s="358">
        <f>X59+X45+X31+X17+SUM(W5:W16)</f>
        <v>0.8784722222222221</v>
      </c>
      <c r="Y65" s="454"/>
      <c r="Z65" s="194">
        <v>31</v>
      </c>
      <c r="AA65" s="195"/>
      <c r="AB65" s="195"/>
      <c r="AC65" s="206"/>
      <c r="AD65" s="458"/>
      <c r="AE65" s="454"/>
      <c r="AF65" s="191">
        <v>31</v>
      </c>
      <c r="AG65" s="195"/>
      <c r="AH65" s="195"/>
      <c r="AI65" s="192"/>
      <c r="AJ65" s="458"/>
    </row>
    <row r="66" spans="1:36" ht="18.5" thickBot="1" x14ac:dyDescent="0.4">
      <c r="A66" s="455"/>
      <c r="B66" s="331"/>
      <c r="C66" s="328"/>
      <c r="D66" s="332"/>
      <c r="E66" s="330"/>
      <c r="F66" s="480"/>
      <c r="G66" s="455"/>
      <c r="H66" s="402"/>
      <c r="I66" s="403"/>
      <c r="J66" s="403"/>
      <c r="K66" s="404"/>
      <c r="L66" s="459"/>
      <c r="M66" s="455"/>
      <c r="N66" s="344"/>
      <c r="O66" s="344"/>
      <c r="P66" s="344"/>
      <c r="Q66" s="347"/>
      <c r="R66" s="477"/>
      <c r="Y66" s="455"/>
      <c r="Z66" s="334"/>
      <c r="AA66" s="335"/>
      <c r="AB66" s="335"/>
      <c r="AC66" s="365"/>
      <c r="AD66" s="459"/>
      <c r="AE66" s="455"/>
      <c r="AF66" s="356"/>
      <c r="AG66" s="335"/>
      <c r="AH66" s="335"/>
      <c r="AI66" s="353"/>
      <c r="AJ66" s="459"/>
    </row>
    <row r="67" spans="1:36" ht="30.5" thickBot="1" x14ac:dyDescent="0.4">
      <c r="A67" s="55"/>
      <c r="B67" s="15"/>
      <c r="C67" s="15"/>
      <c r="D67" s="15"/>
      <c r="E67" s="16"/>
      <c r="F67" s="481">
        <f>F61+F47+F33+F19+F5</f>
        <v>1.4930555555555556</v>
      </c>
      <c r="G67" s="337"/>
      <c r="H67" s="337"/>
      <c r="I67" s="337"/>
      <c r="J67" s="337"/>
      <c r="K67" s="338"/>
      <c r="L67" s="339">
        <f>L55+L41+L27+L13+SUM(K5:K12)</f>
        <v>2.8159722222222223</v>
      </c>
      <c r="M67" s="337"/>
      <c r="N67" s="337"/>
      <c r="O67" s="337"/>
      <c r="P67" s="337"/>
      <c r="Q67" s="338"/>
      <c r="R67" s="348">
        <f>R51+R37+R23+R9+R5+R65</f>
        <v>2.4097222222222219</v>
      </c>
      <c r="Y67" s="337"/>
      <c r="Z67" s="337"/>
      <c r="AA67" s="337"/>
      <c r="AB67" s="337"/>
      <c r="AC67" s="338"/>
      <c r="AD67" s="348">
        <f>AD53+AD39+AD25+AD11+SUM(AC5:AC10)</f>
        <v>1.84375</v>
      </c>
      <c r="AE67" s="337"/>
      <c r="AF67" s="337"/>
      <c r="AG67" s="337"/>
      <c r="AH67" s="337"/>
      <c r="AI67" s="338"/>
      <c r="AJ67" s="348">
        <f>AJ63+AJ49+AJ35+AJ21+AJ7+SUM(AI5:AI6)</f>
        <v>0</v>
      </c>
    </row>
    <row r="68" spans="1:36" ht="18.5" thickBot="1" x14ac:dyDescent="0.4">
      <c r="A68" s="55"/>
      <c r="B68" s="15"/>
      <c r="C68" s="15"/>
      <c r="D68" s="15"/>
      <c r="E68" s="16"/>
      <c r="F68" s="482"/>
    </row>
  </sheetData>
  <mergeCells count="94">
    <mergeCell ref="A2:F2"/>
    <mergeCell ref="A3:B4"/>
    <mergeCell ref="C3:C4"/>
    <mergeCell ref="D3:D4"/>
    <mergeCell ref="F3:F4"/>
    <mergeCell ref="G5:G12"/>
    <mergeCell ref="L5:L12"/>
    <mergeCell ref="A19:A32"/>
    <mergeCell ref="F19:F32"/>
    <mergeCell ref="A33:A46"/>
    <mergeCell ref="F33:F46"/>
    <mergeCell ref="A5:A18"/>
    <mergeCell ref="F5:F18"/>
    <mergeCell ref="G13:G26"/>
    <mergeCell ref="L13:L26"/>
    <mergeCell ref="G27:G40"/>
    <mergeCell ref="L27:L40"/>
    <mergeCell ref="G41:G54"/>
    <mergeCell ref="L41:L54"/>
    <mergeCell ref="G2:L2"/>
    <mergeCell ref="G3:H4"/>
    <mergeCell ref="I3:I4"/>
    <mergeCell ref="J3:J4"/>
    <mergeCell ref="L3:L4"/>
    <mergeCell ref="M2:R2"/>
    <mergeCell ref="M3:N4"/>
    <mergeCell ref="O3:O4"/>
    <mergeCell ref="P3:P4"/>
    <mergeCell ref="R3:R4"/>
    <mergeCell ref="G55:G66"/>
    <mergeCell ref="L55:L66"/>
    <mergeCell ref="A61:A66"/>
    <mergeCell ref="F61:F66"/>
    <mergeCell ref="F67:F68"/>
    <mergeCell ref="A47:A60"/>
    <mergeCell ref="F47:F60"/>
    <mergeCell ref="M65:M66"/>
    <mergeCell ref="R65:R66"/>
    <mergeCell ref="M5:M8"/>
    <mergeCell ref="R5:R8"/>
    <mergeCell ref="M9:M22"/>
    <mergeCell ref="R9:R22"/>
    <mergeCell ref="M23:M36"/>
    <mergeCell ref="R23:R36"/>
    <mergeCell ref="X5:X16"/>
    <mergeCell ref="M37:M50"/>
    <mergeCell ref="R37:R50"/>
    <mergeCell ref="M51:M64"/>
    <mergeCell ref="R51:R64"/>
    <mergeCell ref="S59:S64"/>
    <mergeCell ref="X59:X64"/>
    <mergeCell ref="S17:S30"/>
    <mergeCell ref="X17:X30"/>
    <mergeCell ref="S31:S44"/>
    <mergeCell ref="X31:X44"/>
    <mergeCell ref="S45:S58"/>
    <mergeCell ref="X45:X58"/>
    <mergeCell ref="S2:X2"/>
    <mergeCell ref="S3:T4"/>
    <mergeCell ref="U3:U4"/>
    <mergeCell ref="V3:V4"/>
    <mergeCell ref="X3:X4"/>
    <mergeCell ref="AD39:AD52"/>
    <mergeCell ref="Y2:AD2"/>
    <mergeCell ref="Y3:Z4"/>
    <mergeCell ref="AA3:AA4"/>
    <mergeCell ref="AB3:AB4"/>
    <mergeCell ref="AD3:AD4"/>
    <mergeCell ref="Y5:Y10"/>
    <mergeCell ref="Y53:Y66"/>
    <mergeCell ref="AD53:AD66"/>
    <mergeCell ref="AE2:AJ2"/>
    <mergeCell ref="AE3:AF4"/>
    <mergeCell ref="AG3:AG4"/>
    <mergeCell ref="AH3:AH4"/>
    <mergeCell ref="AJ3:AJ4"/>
    <mergeCell ref="AE5:AE6"/>
    <mergeCell ref="AJ5:AJ6"/>
    <mergeCell ref="AE7:AE20"/>
    <mergeCell ref="AD5:AD10"/>
    <mergeCell ref="Y11:Y24"/>
    <mergeCell ref="AD11:AD24"/>
    <mergeCell ref="Y25:Y38"/>
    <mergeCell ref="AD25:AD38"/>
    <mergeCell ref="Y39:Y52"/>
    <mergeCell ref="AE63:AE66"/>
    <mergeCell ref="AJ63:AJ66"/>
    <mergeCell ref="AJ7:AJ20"/>
    <mergeCell ref="AE21:AE34"/>
    <mergeCell ref="AJ21:AJ34"/>
    <mergeCell ref="AE35:AE48"/>
    <mergeCell ref="AJ35:AJ48"/>
    <mergeCell ref="AE49:AE62"/>
    <mergeCell ref="AJ49:AJ6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5ECC28716FD0479FFE78B275E926D7" ma:contentTypeVersion="21" ma:contentTypeDescription="Opprett et nytt dokument." ma:contentTypeScope="" ma:versionID="4462849f325dabb2015f087c4312b87f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e26f5b38-49e7-4ba5-b8fc-91d46bfb9bb6" targetNamespace="http://schemas.microsoft.com/office/2006/metadata/properties" ma:root="true" ma:fieldsID="1d568b6c59db0923c625ddb9ac3de923" ns2:_="" ns4:_="" ns5:_="">
    <xsd:import namespace="ea08695c-71a6-424d-b494-0382f1cd8949"/>
    <xsd:import namespace="712f3002-266e-4d4e-9ea1-b15283d2fba1"/>
    <xsd:import namespace="e26f5b38-49e7-4ba5-b8fc-91d46bfb9bb6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lcf76f155ced4ddcb4097134ff3c332f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f5b38-49e7-4ba5-b8fc-91d46bfb9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Bildemerkelapper" ma:readOnly="false" ma:fieldId="{5cf76f15-5ced-4ddc-b409-7134ff3c332f}" ma:taxonomyMulti="true" ma:sspId="e15a6db1-ea0c-4764-8265-6093ad78fa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96D83-0FA5-4C88-BB4E-969AAA74DA66}"/>
</file>

<file path=customXml/itemProps2.xml><?xml version="1.0" encoding="utf-8"?>
<ds:datastoreItem xmlns:ds="http://schemas.openxmlformats.org/officeDocument/2006/customXml" ds:itemID="{77DF7704-9F11-4724-9BE0-139808E607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WC-program</vt:lpstr>
      <vt:lpstr>Summering</vt:lpstr>
      <vt:lpstr>Planlegging</vt:lpstr>
      <vt:lpstr>Kalender 2023-2024</vt:lpstr>
      <vt:lpstr>Detaljert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Reserve2</dc:creator>
  <cp:keywords/>
  <dc:description/>
  <cp:lastModifiedBy>kristoffer kvarstad</cp:lastModifiedBy>
  <cp:revision/>
  <dcterms:created xsi:type="dcterms:W3CDTF">2017-05-29T09:03:35Z</dcterms:created>
  <dcterms:modified xsi:type="dcterms:W3CDTF">2023-08-15T18:44:19Z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Bjornar.Sandvig@skiforbundet.no</vt:lpwstr>
  </property>
  <property fmtid="{D5CDD505-2E9C-101B-9397-08002B2CF9AE}" pid="5" name="MSIP_Label_5f1f2f09-5496-42b2-b354-435da9be0154_SetDate">
    <vt:lpwstr>2019-05-03T08:37:23.9517474Z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</Properties>
</file>