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Freestyle/Resultater freeski/"/>
    </mc:Choice>
  </mc:AlternateContent>
  <xr:revisionPtr revIDLastSave="0" documentId="8_{B52FC88F-471F-4B92-BDD9-966D6D073C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rtlist" sheetId="1" r:id="rId1"/>
    <sheet name="Results" sheetId="2" r:id="rId2"/>
    <sheet name="JudgeCard" sheetId="3" r:id="rId3"/>
  </sheets>
  <definedNames>
    <definedName name="_xlnm._FilterDatabase" localSheetId="0" hidden="1">Startlist!$A$106:$J$106</definedName>
    <definedName name="JuniorGutter1">Startlist!$H$83:$H$102</definedName>
    <definedName name="JuniorJenter">Startlist!$H$75:$H$79</definedName>
    <definedName name="KidsU10">Startlist!$H$3:$H$22</definedName>
    <definedName name="KidsU10Res">Startlist!$A$3:$J$6</definedName>
    <definedName name="RekruttU12Jenter">Startlist!$H$7:$H$22</definedName>
    <definedName name="RektruttGutter">Startlist!$H$26:$H$44</definedName>
    <definedName name="Seniorgutter">Startlist!$H$107:$H$111</definedName>
    <definedName name="YngreJuniorGutter">Startlist!$H$55:$H$71</definedName>
    <definedName name="YngreJuniorJenter">Startlist!$H$48:$H$50</definedName>
    <definedName name="Z_3169DAAA_1BC3_408C_BFB9_239789051A10_.wvu.FilterData" localSheetId="0" hidden="1">Startlist!$A$64:$J$102</definedName>
  </definedNames>
  <calcPr calcId="191029"/>
  <customWorkbookViews>
    <customWorkbookView name="Filter 1" guid="{3169DAAA-1BC3-408C-BFB9-239789051A1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 a="1"/>
  <c r="H38" i="1" s="1"/>
  <c r="H20" i="1" a="1"/>
  <c r="H20" i="1" s="1"/>
  <c r="I20" i="1" s="1"/>
  <c r="H13" i="1" a="1"/>
  <c r="H13" i="1" s="1"/>
  <c r="I13" i="1" s="1"/>
  <c r="H7" i="1" a="1"/>
  <c r="H7" i="1" s="1"/>
  <c r="I7" i="1" s="1"/>
  <c r="H8" i="1" a="1"/>
  <c r="H8" i="1" s="1"/>
  <c r="I8" i="1" s="1"/>
  <c r="H9" i="1" a="1"/>
  <c r="H9" i="1" s="1"/>
  <c r="I9" i="1" s="1"/>
  <c r="H10" i="1" a="1"/>
  <c r="H10" i="1" s="1"/>
  <c r="I10" i="1" s="1"/>
  <c r="H11" i="1" a="1"/>
  <c r="H11" i="1" s="1"/>
  <c r="I11" i="1" s="1"/>
  <c r="H12" i="1" a="1"/>
  <c r="H12" i="1" s="1"/>
  <c r="I12" i="1" s="1"/>
  <c r="H14" i="1" a="1"/>
  <c r="H14" i="1" s="1"/>
  <c r="I14" i="1" s="1"/>
  <c r="H15" i="1" a="1"/>
  <c r="H15" i="1" s="1"/>
  <c r="I15" i="1" s="1"/>
  <c r="H16" i="1" a="1"/>
  <c r="H16" i="1" s="1"/>
  <c r="I16" i="1" s="1"/>
  <c r="H17" i="1" a="1"/>
  <c r="H17" i="1" s="1"/>
  <c r="I17" i="1" s="1"/>
  <c r="H18" i="1" a="1"/>
  <c r="H18" i="1" s="1"/>
  <c r="I18" i="1" s="1"/>
  <c r="H19" i="1" a="1"/>
  <c r="H19" i="1" s="1"/>
  <c r="I19" i="1" s="1"/>
  <c r="H21" i="1" a="1"/>
  <c r="H21" i="1" s="1"/>
  <c r="I21" i="1" s="1"/>
  <c r="H22" i="1" a="1"/>
  <c r="H22" i="1" s="1"/>
  <c r="I22" i="1" s="1"/>
  <c r="H111" i="1" a="1"/>
  <c r="H111" i="1" s="1"/>
  <c r="I111" i="1" s="1"/>
  <c r="H110" i="1" a="1"/>
  <c r="H110" i="1" s="1"/>
  <c r="H108" i="1" a="1"/>
  <c r="H108" i="1" s="1"/>
  <c r="H109" i="1" a="1"/>
  <c r="H109" i="1" s="1"/>
  <c r="H44" i="1" a="1"/>
  <c r="H44" i="1" s="1"/>
  <c r="I44" i="1" s="1"/>
  <c r="H43" i="1" a="1"/>
  <c r="H43" i="1" s="1"/>
  <c r="I43" i="1" s="1"/>
  <c r="H42" i="1" a="1"/>
  <c r="H42" i="1" s="1"/>
  <c r="I42" i="1" s="1"/>
  <c r="H50" i="1" a="1"/>
  <c r="H50" i="1" s="1"/>
  <c r="I50" i="1" s="1"/>
  <c r="H49" i="1" a="1"/>
  <c r="H49" i="1" s="1"/>
  <c r="I49" i="1" s="1"/>
  <c r="H41" i="1" a="1"/>
  <c r="H41" i="1" s="1"/>
  <c r="I41" i="1" s="1"/>
  <c r="H40" i="1" a="1"/>
  <c r="H40" i="1" s="1"/>
  <c r="I40" i="1" s="1"/>
  <c r="H48" i="1" a="1"/>
  <c r="H48" i="1" s="1"/>
  <c r="I48" i="1" s="1"/>
  <c r="H107" i="1" a="1"/>
  <c r="H107" i="1" s="1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70" i="2"/>
  <c r="A69" i="2"/>
  <c r="A60" i="2"/>
  <c r="A61" i="2" s="1"/>
  <c r="A62" i="2" s="1"/>
  <c r="A63" i="2" s="1"/>
  <c r="A64" i="2" s="1"/>
  <c r="A65" i="2" s="1"/>
  <c r="A59" i="2"/>
  <c r="A58" i="2"/>
  <c r="A40" i="2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39" i="2"/>
  <c r="A38" i="2"/>
  <c r="A33" i="2"/>
  <c r="A34" i="2" s="1"/>
  <c r="A32" i="2"/>
  <c r="A31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16" i="2"/>
  <c r="A15" i="2"/>
  <c r="A14" i="2"/>
  <c r="A8" i="2"/>
  <c r="A9" i="2" s="1"/>
  <c r="A10" i="2" s="1"/>
  <c r="A7" i="2"/>
  <c r="A5" i="2"/>
  <c r="A6" i="2" s="1"/>
  <c r="A4" i="2"/>
  <c r="A4" i="1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A71" i="3"/>
  <c r="A70" i="3"/>
  <c r="A69" i="3"/>
  <c r="B68" i="3"/>
  <c r="B67" i="3"/>
  <c r="B66" i="3"/>
  <c r="B65" i="3"/>
  <c r="B64" i="3"/>
  <c r="B63" i="3"/>
  <c r="B62" i="3"/>
  <c r="B61" i="3"/>
  <c r="A60" i="3"/>
  <c r="A59" i="3"/>
  <c r="A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A40" i="3"/>
  <c r="A39" i="3"/>
  <c r="A38" i="3"/>
  <c r="B37" i="3"/>
  <c r="B36" i="3"/>
  <c r="B35" i="3"/>
  <c r="B34" i="3"/>
  <c r="A33" i="3"/>
  <c r="A32" i="3"/>
  <c r="A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A16" i="3"/>
  <c r="A15" i="3"/>
  <c r="A14" i="3"/>
  <c r="B13" i="3"/>
  <c r="B12" i="3"/>
  <c r="B11" i="3"/>
  <c r="B10" i="3"/>
  <c r="A9" i="3"/>
  <c r="A8" i="3"/>
  <c r="A7" i="3"/>
  <c r="B6" i="3"/>
  <c r="B5" i="3"/>
  <c r="B4" i="3"/>
  <c r="B3" i="3"/>
  <c r="A3" i="3"/>
  <c r="A2" i="3"/>
  <c r="A1" i="3"/>
  <c r="H102" i="1" a="1"/>
  <c r="H102" i="1" s="1"/>
  <c r="I102" i="1" s="1"/>
  <c r="H101" i="1" a="1"/>
  <c r="H101" i="1" s="1"/>
  <c r="I101" i="1" s="1"/>
  <c r="H100" i="1" a="1"/>
  <c r="H100" i="1" s="1"/>
  <c r="I100" i="1" s="1"/>
  <c r="H99" i="1" a="1"/>
  <c r="H99" i="1" s="1"/>
  <c r="I99" i="1" s="1"/>
  <c r="H90" i="1" a="1"/>
  <c r="H90" i="1" s="1"/>
  <c r="H96" i="1" a="1"/>
  <c r="H96" i="1" s="1"/>
  <c r="H89" i="1" a="1"/>
  <c r="H89" i="1" s="1"/>
  <c r="H88" i="1" a="1"/>
  <c r="H88" i="1" s="1"/>
  <c r="H85" i="1" a="1"/>
  <c r="H85" i="1" s="1"/>
  <c r="H83" i="1" a="1"/>
  <c r="H83" i="1" s="1"/>
  <c r="H92" i="1" a="1"/>
  <c r="H92" i="1" s="1"/>
  <c r="H84" i="1" a="1"/>
  <c r="H84" i="1" s="1"/>
  <c r="H95" i="1" a="1"/>
  <c r="H95" i="1" s="1"/>
  <c r="H86" i="1" a="1"/>
  <c r="H86" i="1" s="1"/>
  <c r="H87" i="1" a="1"/>
  <c r="H87" i="1" s="1"/>
  <c r="H91" i="1" a="1"/>
  <c r="H91" i="1" s="1"/>
  <c r="H97" i="1" a="1"/>
  <c r="H97" i="1" s="1"/>
  <c r="H94" i="1" a="1"/>
  <c r="H94" i="1" s="1"/>
  <c r="H93" i="1" a="1"/>
  <c r="H93" i="1" s="1"/>
  <c r="H98" i="1" a="1"/>
  <c r="H98" i="1" s="1"/>
  <c r="H79" i="1" a="1"/>
  <c r="H79" i="1" s="1"/>
  <c r="I79" i="1" s="1"/>
  <c r="H78" i="1" a="1"/>
  <c r="H78" i="1" s="1"/>
  <c r="I78" i="1" s="1"/>
  <c r="H77" i="1" a="1"/>
  <c r="H77" i="1" s="1"/>
  <c r="I77" i="1" s="1"/>
  <c r="H76" i="1" a="1"/>
  <c r="H76" i="1" s="1"/>
  <c r="I76" i="1" s="1"/>
  <c r="H75" i="1" a="1"/>
  <c r="H75" i="1" s="1"/>
  <c r="I75" i="1" s="1"/>
  <c r="H71" i="1" a="1"/>
  <c r="H71" i="1" s="1"/>
  <c r="I71" i="1" s="1"/>
  <c r="H64" i="1" a="1"/>
  <c r="H64" i="1" s="1"/>
  <c r="H69" i="1" a="1"/>
  <c r="H69" i="1" s="1"/>
  <c r="H57" i="1" a="1"/>
  <c r="H57" i="1" s="1"/>
  <c r="H60" i="1" a="1"/>
  <c r="H60" i="1" s="1"/>
  <c r="H59" i="1" a="1"/>
  <c r="H59" i="1" s="1"/>
  <c r="H63" i="1" a="1"/>
  <c r="H63" i="1" s="1"/>
  <c r="H67" i="1" a="1"/>
  <c r="H67" i="1" s="1"/>
  <c r="H65" i="1" a="1"/>
  <c r="H65" i="1" s="1"/>
  <c r="H56" i="1" a="1"/>
  <c r="H56" i="1" s="1"/>
  <c r="H58" i="1" a="1"/>
  <c r="H58" i="1" s="1"/>
  <c r="H68" i="1" a="1"/>
  <c r="H68" i="1" s="1"/>
  <c r="H62" i="1" a="1"/>
  <c r="H62" i="1" s="1"/>
  <c r="H61" i="1" a="1"/>
  <c r="H61" i="1" s="1"/>
  <c r="H70" i="1" a="1"/>
  <c r="H70" i="1" s="1"/>
  <c r="I70" i="1" s="1"/>
  <c r="H66" i="1" a="1"/>
  <c r="H66" i="1" s="1"/>
  <c r="H55" i="1" a="1"/>
  <c r="H55" i="1" s="1"/>
  <c r="H39" i="1" a="1"/>
  <c r="H39" i="1" s="1"/>
  <c r="I39" i="1" s="1"/>
  <c r="H37" i="1" a="1"/>
  <c r="H37" i="1" s="1"/>
  <c r="I37" i="1" s="1"/>
  <c r="H36" i="1" a="1"/>
  <c r="H36" i="1" s="1"/>
  <c r="I36" i="1" s="1"/>
  <c r="H35" i="1" a="1"/>
  <c r="H35" i="1" s="1"/>
  <c r="I35" i="1" s="1"/>
  <c r="H34" i="1" a="1"/>
  <c r="H34" i="1" s="1"/>
  <c r="I34" i="1" s="1"/>
  <c r="H33" i="1" a="1"/>
  <c r="H33" i="1" s="1"/>
  <c r="I33" i="1" s="1"/>
  <c r="H32" i="1" a="1"/>
  <c r="H32" i="1" s="1"/>
  <c r="I32" i="1" s="1"/>
  <c r="H31" i="1" a="1"/>
  <c r="H31" i="1" s="1"/>
  <c r="I31" i="1" s="1"/>
  <c r="H30" i="1" a="1"/>
  <c r="H30" i="1" s="1"/>
  <c r="I30" i="1" s="1"/>
  <c r="H29" i="1" a="1"/>
  <c r="H29" i="1" s="1"/>
  <c r="I29" i="1" s="1"/>
  <c r="H28" i="1" a="1"/>
  <c r="H28" i="1" s="1"/>
  <c r="I28" i="1" s="1"/>
  <c r="H27" i="1" a="1"/>
  <c r="H27" i="1" s="1"/>
  <c r="I27" i="1" s="1"/>
  <c r="H26" i="1" a="1"/>
  <c r="H26" i="1" s="1"/>
  <c r="I26" i="1" s="1"/>
  <c r="H6" i="1" a="1"/>
  <c r="H6" i="1" s="1"/>
  <c r="I6" i="1" s="1"/>
  <c r="H5" i="1" a="1"/>
  <c r="H5" i="1" s="1"/>
  <c r="H4" i="1" a="1"/>
  <c r="H4" i="1" s="1"/>
  <c r="H3" i="1" a="1"/>
  <c r="H3" i="1" s="1"/>
  <c r="I3" i="1" s="1"/>
  <c r="I110" i="1" l="1"/>
  <c r="I108" i="1"/>
  <c r="I109" i="1"/>
  <c r="I107" i="1"/>
  <c r="I98" i="1"/>
  <c r="I93" i="1"/>
  <c r="I94" i="1"/>
  <c r="I97" i="1"/>
  <c r="I91" i="1"/>
  <c r="I95" i="1"/>
  <c r="I92" i="1"/>
  <c r="I90" i="1"/>
  <c r="I96" i="1"/>
  <c r="I89" i="1"/>
  <c r="I88" i="1"/>
  <c r="I87" i="1"/>
  <c r="I86" i="1"/>
  <c r="I85" i="1"/>
  <c r="I84" i="1"/>
  <c r="I83" i="1"/>
  <c r="I64" i="1"/>
  <c r="I69" i="1"/>
  <c r="I57" i="1"/>
  <c r="I60" i="1"/>
  <c r="I59" i="1"/>
  <c r="I63" i="1"/>
  <c r="I67" i="1"/>
  <c r="I65" i="1"/>
  <c r="I56" i="1"/>
  <c r="I58" i="1"/>
  <c r="I68" i="1"/>
  <c r="I62" i="1"/>
  <c r="I61" i="1"/>
  <c r="I66" i="1"/>
  <c r="I55" i="1"/>
  <c r="I38" i="1"/>
  <c r="I5" i="1"/>
  <c r="I4" i="1"/>
  <c r="A5" i="1" l="1"/>
  <c r="A6" i="1" s="1"/>
  <c r="A4" i="3"/>
  <c r="A7" i="1" l="1"/>
  <c r="A6" i="3"/>
  <c r="A5" i="3"/>
  <c r="A8" i="1" l="1"/>
  <c r="A10" i="3"/>
  <c r="A11" i="3" l="1"/>
  <c r="A9" i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6" i="1" s="1"/>
  <c r="A12" i="3"/>
  <c r="A13" i="3" l="1"/>
  <c r="A27" i="1" l="1"/>
  <c r="A17" i="3"/>
  <c r="A28" i="1" l="1"/>
  <c r="A18" i="3"/>
  <c r="A29" i="1" l="1"/>
  <c r="A19" i="3"/>
  <c r="A20" i="3" l="1"/>
  <c r="A30" i="1"/>
  <c r="A21" i="3" l="1"/>
  <c r="A31" i="1"/>
  <c r="A32" i="1" l="1"/>
  <c r="A22" i="3"/>
  <c r="A33" i="1" l="1"/>
  <c r="A23" i="3"/>
  <c r="A24" i="3" l="1"/>
  <c r="A34" i="1"/>
  <c r="A35" i="1" l="1"/>
  <c r="A25" i="3"/>
  <c r="A26" i="3" l="1"/>
  <c r="A36" i="1"/>
  <c r="A27" i="3" l="1"/>
  <c r="A37" i="1"/>
  <c r="A38" i="1" l="1"/>
  <c r="A28" i="3"/>
  <c r="A39" i="1" l="1"/>
  <c r="A29" i="3"/>
  <c r="A40" i="1" l="1"/>
  <c r="A41" i="1" s="1"/>
  <c r="A30" i="3"/>
  <c r="A42" i="1" l="1"/>
  <c r="A43" i="1" s="1"/>
  <c r="A44" i="1" s="1"/>
  <c r="A48" i="1" s="1"/>
  <c r="A49" i="1" s="1"/>
  <c r="A50" i="1" s="1"/>
  <c r="A34" i="3"/>
  <c r="A35" i="3" l="1"/>
  <c r="A36" i="3" l="1"/>
  <c r="A37" i="3" l="1"/>
  <c r="A41" i="3" l="1"/>
  <c r="A42" i="3" l="1"/>
  <c r="A43" i="3" l="1"/>
  <c r="A44" i="3" l="1"/>
  <c r="A45" i="3" l="1"/>
  <c r="A46" i="3" l="1"/>
  <c r="A47" i="3" l="1"/>
  <c r="A48" i="3" l="1"/>
  <c r="A49" i="3" l="1"/>
  <c r="A50" i="3" l="1"/>
  <c r="A51" i="3" l="1"/>
  <c r="A52" i="3" l="1"/>
  <c r="A53" i="3" l="1"/>
  <c r="A54" i="3" l="1"/>
  <c r="A55" i="3" l="1"/>
  <c r="A56" i="3" l="1"/>
  <c r="A57" i="3" l="1"/>
  <c r="A75" i="1"/>
  <c r="A76" i="1" l="1"/>
  <c r="A61" i="3"/>
  <c r="A62" i="3" l="1"/>
  <c r="A77" i="1"/>
  <c r="A78" i="1" l="1"/>
  <c r="A63" i="3"/>
  <c r="A79" i="1" l="1"/>
  <c r="A64" i="3"/>
  <c r="A65" i="3" l="1"/>
  <c r="A66" i="3" l="1"/>
  <c r="A67" i="3" l="1"/>
  <c r="A68" i="3" l="1"/>
  <c r="A76" i="3" l="1"/>
  <c r="A77" i="3" l="1"/>
  <c r="A78" i="3" l="1"/>
  <c r="A79" i="3" l="1"/>
  <c r="A80" i="3" l="1"/>
  <c r="A81" i="3" l="1"/>
  <c r="A82" i="3" l="1"/>
  <c r="A83" i="3" l="1"/>
  <c r="A84" i="3" l="1"/>
  <c r="A85" i="3" l="1"/>
  <c r="A86" i="3" l="1"/>
  <c r="A87" i="3" l="1"/>
  <c r="A99" i="1"/>
  <c r="A72" i="3" s="1"/>
  <c r="A100" i="1" l="1"/>
  <c r="A73" i="3" s="1"/>
  <c r="A88" i="3"/>
  <c r="A101" i="1" l="1"/>
  <c r="A74" i="3" s="1"/>
  <c r="A89" i="3"/>
  <c r="A102" i="1" l="1"/>
  <c r="A90" i="3"/>
  <c r="A75" i="3" l="1"/>
  <c r="A110" i="1"/>
  <c r="A111" i="1"/>
  <c r="A91" i="3"/>
  <c r="A92" i="3" l="1"/>
  <c r="A93" i="3" l="1"/>
  <c r="A94" i="3" l="1"/>
  <c r="A95" i="3" l="1"/>
  <c r="A96" i="3" l="1"/>
  <c r="A9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<sst xmlns="http://schemas.openxmlformats.org/spreadsheetml/2006/main" count="454" uniqueCount="156">
  <si>
    <t>Startnummer</t>
  </si>
  <si>
    <t>Navn</t>
  </si>
  <si>
    <t>Klubb</t>
  </si>
  <si>
    <t>Run 1</t>
  </si>
  <si>
    <t>Run 2</t>
  </si>
  <si>
    <t>Run 3</t>
  </si>
  <si>
    <t>Sum</t>
  </si>
  <si>
    <t>Plassering</t>
  </si>
  <si>
    <t>Kommentar</t>
  </si>
  <si>
    <t>Etternavn</t>
  </si>
  <si>
    <t>Fornavn</t>
  </si>
  <si>
    <t>DNS</t>
  </si>
  <si>
    <t xml:space="preserve">U10 2014 og yngre </t>
  </si>
  <si>
    <t xml:space="preserve">U12 2012-2013  </t>
  </si>
  <si>
    <t>Yngre Junior Jenter 2010 - 2011</t>
  </si>
  <si>
    <t>Yngre Junior Gutter 2010 - 2011</t>
  </si>
  <si>
    <t>Junior Jenter 2006-2009</t>
  </si>
  <si>
    <t>Junior Gutter 2006-2009</t>
  </si>
  <si>
    <t>Sum= Høyeste score av 3 run</t>
  </si>
  <si>
    <t>Senior 2005 og eldre</t>
  </si>
  <si>
    <t>Amund Ødegård</t>
  </si>
  <si>
    <t>Yarra</t>
  </si>
  <si>
    <t>Ask Halle</t>
  </si>
  <si>
    <t>Kristensen</t>
  </si>
  <si>
    <t>Emrik Mjøseng</t>
  </si>
  <si>
    <t>Tuko</t>
  </si>
  <si>
    <t>Filip Wojtaszek</t>
  </si>
  <si>
    <t>Gulbrandsen</t>
  </si>
  <si>
    <t>Fillip</t>
  </si>
  <si>
    <t>Gulhaugen-Bolkesjø</t>
  </si>
  <si>
    <t>Hellik</t>
  </si>
  <si>
    <t>Stevning</t>
  </si>
  <si>
    <t>Iben Elise Lindberg</t>
  </si>
  <si>
    <t>Sivertsen</t>
  </si>
  <si>
    <t>Iver Opjorden</t>
  </si>
  <si>
    <t>Landsverk</t>
  </si>
  <si>
    <t>Leon Emil</t>
  </si>
  <si>
    <t>Buszko</t>
  </si>
  <si>
    <t>Mikkel</t>
  </si>
  <si>
    <t>Madsen</t>
  </si>
  <si>
    <t>Nils Wennersberg</t>
  </si>
  <si>
    <t>Nordseth</t>
  </si>
  <si>
    <t>Oliver Bjørhusdal</t>
  </si>
  <si>
    <t>Aziz</t>
  </si>
  <si>
    <t>Oscar</t>
  </si>
  <si>
    <t>Omholt</t>
  </si>
  <si>
    <t>Theo Haugen</t>
  </si>
  <si>
    <t>Skjennum</t>
  </si>
  <si>
    <t>Trym Halvorsen</t>
  </si>
  <si>
    <t>Askestad</t>
  </si>
  <si>
    <t>Victor</t>
  </si>
  <si>
    <t>Wille Skjelde</t>
  </si>
  <si>
    <t>Fosse</t>
  </si>
  <si>
    <t>Vikersund Idrettsforening</t>
  </si>
  <si>
    <t>Kongsberg Freestyleklubb</t>
  </si>
  <si>
    <t>Kongsberg Idrettsforening</t>
  </si>
  <si>
    <t>Bærums Skiklub</t>
  </si>
  <si>
    <t>Aron Sportsklubb</t>
  </si>
  <si>
    <t>Ada Tonby</t>
  </si>
  <si>
    <t>Andreas</t>
  </si>
  <si>
    <t>Brita Tiller</t>
  </si>
  <si>
    <t>Casper Handeland</t>
  </si>
  <si>
    <t>Elias Leander</t>
  </si>
  <si>
    <t>Emil</t>
  </si>
  <si>
    <t>Emrik Tonby</t>
  </si>
  <si>
    <t>Leo Lindberg</t>
  </si>
  <si>
    <t>Ludvig Arthur</t>
  </si>
  <si>
    <t>Ola Opjorden</t>
  </si>
  <si>
    <t>Oskar Flindt</t>
  </si>
  <si>
    <t>Rasmus Synak</t>
  </si>
  <si>
    <t>Vinnie Braathen</t>
  </si>
  <si>
    <t>Emilsen</t>
  </si>
  <si>
    <t>Wahlberg</t>
  </si>
  <si>
    <t>Wetterstad</t>
  </si>
  <si>
    <t>Efteløt Idrettslag</t>
  </si>
  <si>
    <t>Bekkjorden</t>
  </si>
  <si>
    <t>Rossvik</t>
  </si>
  <si>
    <t>Tuko-Gjærevoll</t>
  </si>
  <si>
    <t>Kløvstad</t>
  </si>
  <si>
    <t>Meum</t>
  </si>
  <si>
    <t>Asperheim</t>
  </si>
  <si>
    <t>Reitan</t>
  </si>
  <si>
    <t>Leirmo</t>
  </si>
  <si>
    <t>Hedenstad</t>
  </si>
  <si>
    <t>Bastian</t>
  </si>
  <si>
    <t>Sandbeck-Nordbø</t>
  </si>
  <si>
    <t>Felix Hellgren</t>
  </si>
  <si>
    <t>Baklien</t>
  </si>
  <si>
    <t>Heming Idrettslaget</t>
  </si>
  <si>
    <t>Fredrik Slettemo</t>
  </si>
  <si>
    <t>Brekke</t>
  </si>
  <si>
    <t>Johann</t>
  </si>
  <si>
    <t>Fjøslid-Johansen</t>
  </si>
  <si>
    <t>Leonel Lislien</t>
  </si>
  <si>
    <t>Loli</t>
  </si>
  <si>
    <t>Lillian Barbara</t>
  </si>
  <si>
    <t>Marijus</t>
  </si>
  <si>
    <t>Norvila</t>
  </si>
  <si>
    <t>Oliver</t>
  </si>
  <si>
    <t>Vorsmann</t>
  </si>
  <si>
    <t>Geilo Idrettslag</t>
  </si>
  <si>
    <t>Oliver Haugen</t>
  </si>
  <si>
    <t>Oscar Emanuel</t>
  </si>
  <si>
    <t>Moe</t>
  </si>
  <si>
    <t>Sjur Ødegård</t>
  </si>
  <si>
    <t>Sondre Eriksen</t>
  </si>
  <si>
    <t>Langedal</t>
  </si>
  <si>
    <t>Teodor Helle</t>
  </si>
  <si>
    <t>Mathisen</t>
  </si>
  <si>
    <t>Teodor Løkken</t>
  </si>
  <si>
    <t>Stormo</t>
  </si>
  <si>
    <t>Vegard Shalom</t>
  </si>
  <si>
    <t>Grøndal</t>
  </si>
  <si>
    <t>Flyttet fra Yngre Junior til U12</t>
  </si>
  <si>
    <t>BIB mangler</t>
  </si>
  <si>
    <t>Eirik Rasmussen</t>
  </si>
  <si>
    <t>Bogen</t>
  </si>
  <si>
    <t>Elias</t>
  </si>
  <si>
    <t>Gjerden</t>
  </si>
  <si>
    <t>Frikk Solbakken</t>
  </si>
  <si>
    <t>Grosch</t>
  </si>
  <si>
    <t>Herman Draugedalen</t>
  </si>
  <si>
    <t>Helgø</t>
  </si>
  <si>
    <t>Ivan Kristoffer</t>
  </si>
  <si>
    <t>Holstein</t>
  </si>
  <si>
    <t>Johannes Lukas</t>
  </si>
  <si>
    <t>Janse van Vuuren</t>
  </si>
  <si>
    <t>Jonar Sebastian Giljan</t>
  </si>
  <si>
    <t>Grimsson</t>
  </si>
  <si>
    <t>Marinius Bogen</t>
  </si>
  <si>
    <t>Bakke</t>
  </si>
  <si>
    <t>Mathias Bredland</t>
  </si>
  <si>
    <t>Eid</t>
  </si>
  <si>
    <t>Rauls Karlis</t>
  </si>
  <si>
    <t>Bergsons</t>
  </si>
  <si>
    <t>Hovden Sportsklubb</t>
  </si>
  <si>
    <t>Samuel</t>
  </si>
  <si>
    <t>Haugeplass</t>
  </si>
  <si>
    <t>Samuel Martin</t>
  </si>
  <si>
    <t>Wiig</t>
  </si>
  <si>
    <t>Terje Krisander</t>
  </si>
  <si>
    <t>Skau</t>
  </si>
  <si>
    <t>Thomas</t>
  </si>
  <si>
    <t>Hatlen</t>
  </si>
  <si>
    <t>William</t>
  </si>
  <si>
    <t>Båsum</t>
  </si>
  <si>
    <t>Per Christian</t>
  </si>
  <si>
    <t>Bendik Horgen</t>
  </si>
  <si>
    <t>Rasmussen</t>
  </si>
  <si>
    <t>Grande</t>
  </si>
  <si>
    <t>Sverre Berling</t>
  </si>
  <si>
    <t>Benjamin</t>
  </si>
  <si>
    <t>Haugan</t>
  </si>
  <si>
    <t>Sindre</t>
  </si>
  <si>
    <t>Johansen</t>
  </si>
  <si>
    <t>Tevje Skaug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</si>
</sst>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b/>
      <sz val="14"/>
      <color rgb="FF000000"/>
      <name val="Arial"/>
      <family val="2"/>
    </font>
    <font>
      <sz val="11"/>
      <color rgb="FF3C4043"/>
      <name val="Monospac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4"/>
      <color theme="1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Inconsolata"/>
    </font>
    <font>
      <sz val="24"/>
      <color theme="1"/>
      <name val="Arial"/>
      <family val="2"/>
    </font>
    <font>
      <strike/>
      <sz val="24"/>
      <color theme="1"/>
      <name val="Arial"/>
      <family val="2"/>
    </font>
    <font>
      <strike/>
      <sz val="11"/>
      <color rgb="FF000000"/>
      <name val="Inconsolata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0" borderId="5" xfId="0" applyFont="1" applyBorder="1"/>
    <xf numFmtId="0" fontId="5" fillId="0" borderId="3" xfId="0" applyFont="1" applyBorder="1" applyAlignment="1">
      <alignment vertical="top"/>
    </xf>
    <xf numFmtId="0" fontId="4" fillId="0" borderId="3" xfId="0" applyFont="1" applyBorder="1"/>
    <xf numFmtId="4" fontId="0" fillId="2" borderId="5" xfId="0" applyNumberForma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Alignment="1">
      <alignment vertical="top"/>
    </xf>
    <xf numFmtId="0" fontId="4" fillId="0" borderId="0" xfId="0" applyFont="1"/>
    <xf numFmtId="4" fontId="0" fillId="2" borderId="8" xfId="0" applyNumberForma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2" xfId="0" applyFont="1" applyBorder="1" applyAlignment="1">
      <alignment vertical="top"/>
    </xf>
    <xf numFmtId="0" fontId="4" fillId="0" borderId="12" xfId="0" applyFont="1" applyBorder="1"/>
    <xf numFmtId="4" fontId="0" fillId="2" borderId="11" xfId="0" applyNumberFormat="1" applyFill="1" applyBorder="1"/>
    <xf numFmtId="0" fontId="4" fillId="0" borderId="13" xfId="0" applyFont="1" applyBorder="1"/>
    <xf numFmtId="0" fontId="4" fillId="0" borderId="14" xfId="0" applyFont="1" applyBorder="1"/>
    <xf numFmtId="0" fontId="6" fillId="0" borderId="0" xfId="0" applyFont="1"/>
    <xf numFmtId="4" fontId="0" fillId="2" borderId="6" xfId="0" applyNumberFormat="1" applyFill="1" applyBorder="1"/>
    <xf numFmtId="4" fontId="0" fillId="2" borderId="9" xfId="0" applyNumberFormat="1" applyFill="1" applyBorder="1"/>
    <xf numFmtId="4" fontId="0" fillId="2" borderId="13" xfId="0" applyNumberFormat="1" applyFill="1" applyBorder="1"/>
    <xf numFmtId="0" fontId="7" fillId="2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/>
    <xf numFmtId="0" fontId="9" fillId="0" borderId="5" xfId="0" applyFont="1" applyBorder="1"/>
    <xf numFmtId="0" fontId="0" fillId="0" borderId="3" xfId="0" applyBorder="1" applyAlignment="1">
      <alignment vertical="top"/>
    </xf>
    <xf numFmtId="0" fontId="0" fillId="0" borderId="7" xfId="0" applyBorder="1" applyAlignment="1">
      <alignment vertical="top"/>
    </xf>
    <xf numFmtId="0" fontId="9" fillId="0" borderId="8" xfId="0" applyFont="1" applyBorder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0" xfId="0" applyFont="1"/>
    <xf numFmtId="0" fontId="9" fillId="0" borderId="10" xfId="0" applyFont="1" applyBorder="1"/>
    <xf numFmtId="0" fontId="9" fillId="0" borderId="12" xfId="0" applyFont="1" applyBorder="1"/>
    <xf numFmtId="0" fontId="9" fillId="0" borderId="14" xfId="0" applyFont="1" applyBorder="1"/>
    <xf numFmtId="0" fontId="4" fillId="0" borderId="15" xfId="0" applyFont="1" applyBorder="1"/>
    <xf numFmtId="0" fontId="10" fillId="2" borderId="15" xfId="0" applyFont="1" applyFill="1" applyBorder="1"/>
    <xf numFmtId="0" fontId="11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2" fillId="0" borderId="15" xfId="0" applyFont="1" applyBorder="1" applyAlignment="1">
      <alignment horizontal="center" vertical="center"/>
    </xf>
    <xf numFmtId="0" fontId="13" fillId="2" borderId="15" xfId="0" applyFont="1" applyFill="1" applyBorder="1" applyAlignment="1">
      <alignment wrapText="1"/>
    </xf>
    <xf numFmtId="4" fontId="0" fillId="2" borderId="0" xfId="0" applyNumberFormat="1" applyFill="1"/>
    <xf numFmtId="0" fontId="14" fillId="0" borderId="0" xfId="0" applyFont="1"/>
    <xf numFmtId="4" fontId="0" fillId="2" borderId="16" xfId="0" applyNumberFormat="1" applyFill="1" applyBorder="1"/>
    <xf numFmtId="0" fontId="3" fillId="3" borderId="17" xfId="0" applyFont="1" applyFill="1" applyBorder="1"/>
    <xf numFmtId="0" fontId="14" fillId="4" borderId="0" xfId="0" applyFont="1" applyFill="1"/>
    <xf numFmtId="0" fontId="14" fillId="4" borderId="8" xfId="0" applyFont="1" applyFill="1" applyBorder="1"/>
    <xf numFmtId="0" fontId="14" fillId="4" borderId="10" xfId="0" applyFont="1" applyFill="1" applyBorder="1"/>
    <xf numFmtId="4" fontId="14" fillId="5" borderId="9" xfId="0" applyNumberFormat="1" applyFont="1" applyFill="1" applyBorder="1"/>
    <xf numFmtId="0" fontId="5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11"/>
  <sheetViews>
    <sheetView tabSelected="1" workbookViewId="0"/>
  </sheetViews>
  <sheetFormatPr baseColWidth="10" defaultColWidth="14.453125" defaultRowHeight="15.75" customHeight="1"/>
  <cols>
    <col min="2" max="4" width="26.54296875" customWidth="1"/>
    <col min="5" max="8" width="9.1796875" customWidth="1"/>
    <col min="9" max="9" width="14.453125" style="60"/>
    <col min="10" max="10" width="54.7265625" customWidth="1"/>
  </cols>
  <sheetData>
    <row r="1" spans="1:10" ht="18">
      <c r="A1" s="1" t="s">
        <v>12</v>
      </c>
      <c r="H1" s="2"/>
    </row>
    <row r="2" spans="1:10" ht="13">
      <c r="A2" s="3" t="s">
        <v>0</v>
      </c>
      <c r="B2" s="4" t="s">
        <v>1</v>
      </c>
      <c r="C2" s="4"/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61" t="s">
        <v>7</v>
      </c>
      <c r="J2" s="6" t="s">
        <v>8</v>
      </c>
    </row>
    <row r="3" spans="1:10" ht="12.5">
      <c r="A3" s="7">
        <v>1</v>
      </c>
      <c r="B3" s="14" t="s">
        <v>20</v>
      </c>
      <c r="C3" s="14" t="s">
        <v>21</v>
      </c>
      <c r="D3" s="8" t="s">
        <v>53</v>
      </c>
      <c r="E3" s="7"/>
      <c r="F3" s="9"/>
      <c r="G3" s="9"/>
      <c r="H3" s="10">
        <f t="array" ref="H3">AVERAGE(LARGE(E3:G3*1,{1,1}))</f>
        <v>0</v>
      </c>
      <c r="I3" s="62" t="str">
        <f t="shared" ref="I3:I22" si="0">IF(H3=0, "DNS", RANK(H3, KidsU10))</f>
        <v>DNS</v>
      </c>
      <c r="J3" s="12" t="s">
        <v>18</v>
      </c>
    </row>
    <row r="4" spans="1:10" ht="12.5">
      <c r="A4" s="13">
        <f>A3+1</f>
        <v>2</v>
      </c>
      <c r="B4" s="14" t="s">
        <v>22</v>
      </c>
      <c r="C4" s="14" t="s">
        <v>23</v>
      </c>
      <c r="D4" s="14" t="s">
        <v>54</v>
      </c>
      <c r="E4" s="13"/>
      <c r="G4" s="15"/>
      <c r="H4" s="16">
        <f t="array" ref="H4">AVERAGE(LARGE(E4:G4*1,{1,1}))</f>
        <v>0</v>
      </c>
      <c r="I4" s="63" t="str">
        <f t="shared" si="0"/>
        <v>DNS</v>
      </c>
      <c r="J4" s="18"/>
    </row>
    <row r="5" spans="1:10" ht="12.5">
      <c r="A5" s="13">
        <f t="shared" ref="A5:A6" si="1">A4+1</f>
        <v>3</v>
      </c>
      <c r="B5" s="14" t="s">
        <v>24</v>
      </c>
      <c r="C5" s="14" t="s">
        <v>25</v>
      </c>
      <c r="D5" s="14" t="s">
        <v>54</v>
      </c>
      <c r="E5" s="13"/>
      <c r="G5" s="15"/>
      <c r="H5" s="16">
        <f t="array" ref="H5">AVERAGE(LARGE(E5:G5*1,{1,1}))</f>
        <v>0</v>
      </c>
      <c r="I5" s="63" t="str">
        <f t="shared" si="0"/>
        <v>DNS</v>
      </c>
      <c r="J5" s="18"/>
    </row>
    <row r="6" spans="1:10" ht="12.5">
      <c r="A6" s="13">
        <f t="shared" si="1"/>
        <v>4</v>
      </c>
      <c r="B6" s="14" t="s">
        <v>26</v>
      </c>
      <c r="C6" s="14" t="s">
        <v>27</v>
      </c>
      <c r="D6" s="14" t="s">
        <v>55</v>
      </c>
      <c r="E6" s="13"/>
      <c r="G6" s="15"/>
      <c r="H6" s="16">
        <f t="array" ref="H6">AVERAGE(LARGE(E6:G6*1,{1,1}))</f>
        <v>0</v>
      </c>
      <c r="I6" s="63" t="str">
        <f t="shared" si="0"/>
        <v>DNS</v>
      </c>
      <c r="J6" s="18"/>
    </row>
    <row r="7" spans="1:10" ht="12.5">
      <c r="A7" s="13">
        <f>A6+1</f>
        <v>5</v>
      </c>
      <c r="B7" s="14" t="s">
        <v>28</v>
      </c>
      <c r="C7" s="14" t="s">
        <v>29</v>
      </c>
      <c r="D7" s="14" t="s">
        <v>54</v>
      </c>
      <c r="E7" s="13"/>
      <c r="G7" s="15"/>
      <c r="H7" s="16">
        <f t="array" ref="H7">AVERAGE(LARGE(E7:G7*1,{1,1}))</f>
        <v>0</v>
      </c>
      <c r="I7" s="63" t="str">
        <f t="shared" si="0"/>
        <v>DNS</v>
      </c>
      <c r="J7" s="18"/>
    </row>
    <row r="8" spans="1:10" ht="12.5">
      <c r="A8" s="13">
        <f>A7+1</f>
        <v>6</v>
      </c>
      <c r="B8" s="14" t="s">
        <v>30</v>
      </c>
      <c r="C8" s="14" t="s">
        <v>31</v>
      </c>
      <c r="D8" s="14" t="s">
        <v>54</v>
      </c>
      <c r="E8" s="13"/>
      <c r="G8" s="15"/>
      <c r="H8" s="16">
        <f t="array" ref="H8">AVERAGE(LARGE(E8:G8*1,{1,1}))</f>
        <v>0</v>
      </c>
      <c r="I8" s="63" t="str">
        <f t="shared" si="0"/>
        <v>DNS</v>
      </c>
      <c r="J8" s="18"/>
    </row>
    <row r="9" spans="1:10" ht="12.5">
      <c r="A9" s="13">
        <f>A8+1</f>
        <v>7</v>
      </c>
      <c r="B9" s="14" t="s">
        <v>32</v>
      </c>
      <c r="C9" s="14" t="s">
        <v>33</v>
      </c>
      <c r="D9" s="14" t="s">
        <v>55</v>
      </c>
      <c r="E9" s="13"/>
      <c r="H9" s="16">
        <f t="array" ref="H9">AVERAGE(LARGE(E9:G9*1,{1,1}))</f>
        <v>0</v>
      </c>
      <c r="I9" s="63" t="str">
        <f t="shared" si="0"/>
        <v>DNS</v>
      </c>
      <c r="J9" s="18"/>
    </row>
    <row r="10" spans="1:10" ht="12.5">
      <c r="A10" s="13">
        <f t="shared" ref="A10:A22" si="2">A9+1</f>
        <v>8</v>
      </c>
      <c r="B10" s="14" t="s">
        <v>34</v>
      </c>
      <c r="C10" s="14" t="s">
        <v>35</v>
      </c>
      <c r="D10" s="14" t="s">
        <v>54</v>
      </c>
      <c r="E10" s="13"/>
      <c r="H10" s="16">
        <f t="array" ref="H10">AVERAGE(LARGE(E10:G10*1,{1,1}))</f>
        <v>0</v>
      </c>
      <c r="I10" s="63" t="str">
        <f t="shared" si="0"/>
        <v>DNS</v>
      </c>
      <c r="J10" s="18"/>
    </row>
    <row r="11" spans="1:10" ht="12.5">
      <c r="A11" s="13">
        <f t="shared" si="2"/>
        <v>9</v>
      </c>
      <c r="B11" s="14" t="s">
        <v>36</v>
      </c>
      <c r="C11" s="14" t="s">
        <v>37</v>
      </c>
      <c r="D11" s="14" t="s">
        <v>56</v>
      </c>
      <c r="E11" s="13"/>
      <c r="H11" s="16">
        <f t="array" ref="H11">AVERAGE(LARGE(E11:G11*1,{1,1}))</f>
        <v>0</v>
      </c>
      <c r="I11" s="63" t="str">
        <f t="shared" si="0"/>
        <v>DNS</v>
      </c>
      <c r="J11" s="18"/>
    </row>
    <row r="12" spans="1:10" ht="12.5">
      <c r="A12" s="13">
        <f t="shared" si="2"/>
        <v>10</v>
      </c>
      <c r="B12" s="14" t="s">
        <v>38</v>
      </c>
      <c r="C12" s="14" t="s">
        <v>39</v>
      </c>
      <c r="D12" s="14" t="s">
        <v>53</v>
      </c>
      <c r="E12" s="13"/>
      <c r="H12" s="16">
        <f t="array" ref="H12">AVERAGE(LARGE(E12:G12*1,{1,1}))</f>
        <v>0</v>
      </c>
      <c r="I12" s="63" t="str">
        <f t="shared" si="0"/>
        <v>DNS</v>
      </c>
      <c r="J12" s="18"/>
    </row>
    <row r="13" spans="1:10" s="52" customFormat="1" ht="12.5">
      <c r="A13" s="56">
        <f t="shared" ref="A13" si="3">A12+1</f>
        <v>11</v>
      </c>
      <c r="B13" s="55" t="s">
        <v>114</v>
      </c>
      <c r="C13" s="55"/>
      <c r="D13" s="57"/>
      <c r="E13" s="56"/>
      <c r="F13" s="55"/>
      <c r="G13" s="55"/>
      <c r="H13" s="58" cm="1">
        <f t="array" ref="H13">AVERAGE(LARGE(E13:G13*1,{1,1}))</f>
        <v>0</v>
      </c>
      <c r="I13" s="64" t="str">
        <f t="shared" si="0"/>
        <v>DNS</v>
      </c>
      <c r="J13" s="57"/>
    </row>
    <row r="14" spans="1:10" ht="12.5">
      <c r="A14" s="13">
        <f t="shared" si="2"/>
        <v>12</v>
      </c>
      <c r="B14" s="14" t="s">
        <v>40</v>
      </c>
      <c r="C14" s="14" t="s">
        <v>41</v>
      </c>
      <c r="D14" s="14" t="s">
        <v>54</v>
      </c>
      <c r="E14" s="13"/>
      <c r="H14" s="16">
        <f t="array" ref="H14">AVERAGE(LARGE(E14:G14*1,{1,1}))</f>
        <v>0</v>
      </c>
      <c r="I14" s="63" t="str">
        <f t="shared" si="0"/>
        <v>DNS</v>
      </c>
      <c r="J14" s="18"/>
    </row>
    <row r="15" spans="1:10" ht="12.5">
      <c r="A15" s="13">
        <f t="shared" si="2"/>
        <v>13</v>
      </c>
      <c r="B15" s="14" t="s">
        <v>42</v>
      </c>
      <c r="C15" s="14" t="s">
        <v>43</v>
      </c>
      <c r="D15" s="14" t="s">
        <v>54</v>
      </c>
      <c r="E15" s="13"/>
      <c r="H15" s="16">
        <f t="array" ref="H15">AVERAGE(LARGE(E15:G15*1,{1,1}))</f>
        <v>0</v>
      </c>
      <c r="I15" s="63" t="str">
        <f t="shared" si="0"/>
        <v>DNS</v>
      </c>
      <c r="J15" s="18"/>
    </row>
    <row r="16" spans="1:10" ht="12.5">
      <c r="A16" s="13">
        <f t="shared" si="2"/>
        <v>14</v>
      </c>
      <c r="B16" s="14" t="s">
        <v>44</v>
      </c>
      <c r="C16" s="14" t="s">
        <v>45</v>
      </c>
      <c r="D16" s="14" t="s">
        <v>54</v>
      </c>
      <c r="E16" s="13"/>
      <c r="H16" s="16">
        <f t="array" ref="H16">AVERAGE(LARGE(E16:G16*1,{1,1}))</f>
        <v>0</v>
      </c>
      <c r="I16" s="63" t="str">
        <f t="shared" si="0"/>
        <v>DNS</v>
      </c>
      <c r="J16" s="18"/>
    </row>
    <row r="17" spans="1:10" ht="12.5">
      <c r="A17" s="13">
        <f t="shared" si="2"/>
        <v>15</v>
      </c>
      <c r="B17" s="14" t="s">
        <v>46</v>
      </c>
      <c r="C17" s="14" t="s">
        <v>47</v>
      </c>
      <c r="D17" s="14" t="s">
        <v>57</v>
      </c>
      <c r="E17" s="13"/>
      <c r="H17" s="16">
        <f t="array" ref="H17">AVERAGE(LARGE(E17:G17*1,{1,1}))</f>
        <v>0</v>
      </c>
      <c r="I17" s="63" t="str">
        <f t="shared" si="0"/>
        <v>DNS</v>
      </c>
      <c r="J17" s="18"/>
    </row>
    <row r="18" spans="1:10" ht="12.5">
      <c r="A18" s="13">
        <f t="shared" si="2"/>
        <v>16</v>
      </c>
      <c r="B18" s="14" t="s">
        <v>48</v>
      </c>
      <c r="C18" s="14" t="s">
        <v>49</v>
      </c>
      <c r="D18" s="14" t="s">
        <v>54</v>
      </c>
      <c r="E18" s="13"/>
      <c r="H18" s="16">
        <f t="array" ref="H18">AVERAGE(LARGE(E18:G18*1,{1,1}))</f>
        <v>0</v>
      </c>
      <c r="I18" s="63" t="str">
        <f t="shared" si="0"/>
        <v>DNS</v>
      </c>
      <c r="J18" s="18"/>
    </row>
    <row r="19" spans="1:10" ht="12.5">
      <c r="A19" s="13">
        <f t="shared" si="2"/>
        <v>17</v>
      </c>
      <c r="B19" s="14" t="s">
        <v>50</v>
      </c>
      <c r="C19" s="14" t="s">
        <v>45</v>
      </c>
      <c r="D19" s="14" t="s">
        <v>54</v>
      </c>
      <c r="E19" s="13"/>
      <c r="H19" s="16">
        <f t="array" ref="H19">AVERAGE(LARGE(E19:G19*1,{1,1}))</f>
        <v>0</v>
      </c>
      <c r="I19" s="63" t="str">
        <f t="shared" si="0"/>
        <v>DNS</v>
      </c>
      <c r="J19" s="18"/>
    </row>
    <row r="20" spans="1:10" ht="12.5">
      <c r="A20" s="13">
        <f t="shared" si="2"/>
        <v>18</v>
      </c>
      <c r="B20" s="14" t="s">
        <v>51</v>
      </c>
      <c r="C20" s="14" t="s">
        <v>52</v>
      </c>
      <c r="D20" s="14" t="s">
        <v>54</v>
      </c>
      <c r="E20" s="13"/>
      <c r="H20" s="16" cm="1">
        <f t="array" ref="H20">AVERAGE(LARGE(E20:G20*1,{1,1}))</f>
        <v>0</v>
      </c>
      <c r="I20" s="63" t="str">
        <f t="shared" si="0"/>
        <v>DNS</v>
      </c>
      <c r="J20" s="18"/>
    </row>
    <row r="21" spans="1:10" ht="12.5">
      <c r="A21" s="13">
        <f t="shared" si="2"/>
        <v>19</v>
      </c>
      <c r="B21" s="14"/>
      <c r="C21" s="14"/>
      <c r="D21" s="14"/>
      <c r="E21" s="13"/>
      <c r="H21" s="16">
        <f t="array" ref="H21">AVERAGE(LARGE(E21:G21*1,{1,1}))</f>
        <v>0</v>
      </c>
      <c r="I21" s="63" t="str">
        <f t="shared" si="0"/>
        <v>DNS</v>
      </c>
      <c r="J21" s="18"/>
    </row>
    <row r="22" spans="1:10" ht="12.5">
      <c r="A22" s="19">
        <f t="shared" si="2"/>
        <v>20</v>
      </c>
      <c r="B22" s="21"/>
      <c r="C22" s="21"/>
      <c r="D22" s="24"/>
      <c r="E22" s="19"/>
      <c r="F22" s="21"/>
      <c r="G22" s="21"/>
      <c r="H22" s="53">
        <f t="array" ref="H22">AVERAGE(LARGE(E22:G22*1,{1,1}))</f>
        <v>0</v>
      </c>
      <c r="I22" s="65" t="str">
        <f t="shared" si="0"/>
        <v>DNS</v>
      </c>
      <c r="J22" s="24"/>
    </row>
    <row r="23" spans="1:10" ht="15.75" customHeight="1">
      <c r="A23" s="25"/>
    </row>
    <row r="24" spans="1:10" ht="15.75" customHeight="1">
      <c r="A24" s="25" t="s">
        <v>13</v>
      </c>
      <c r="H24" s="2"/>
    </row>
    <row r="25" spans="1:10" ht="13">
      <c r="A25" s="3" t="s">
        <v>0</v>
      </c>
      <c r="B25" s="4" t="s">
        <v>1</v>
      </c>
      <c r="C25" s="4"/>
      <c r="D25" s="4" t="s">
        <v>2</v>
      </c>
      <c r="E25" s="4" t="s">
        <v>3</v>
      </c>
      <c r="F25" s="4" t="s">
        <v>4</v>
      </c>
      <c r="G25" s="4" t="s">
        <v>5</v>
      </c>
      <c r="H25" s="4" t="s">
        <v>6</v>
      </c>
      <c r="I25" s="61" t="s">
        <v>7</v>
      </c>
      <c r="J25" s="6" t="s">
        <v>8</v>
      </c>
    </row>
    <row r="26" spans="1:10" ht="12.5">
      <c r="A26" s="7">
        <f>A22+1</f>
        <v>21</v>
      </c>
      <c r="B26" s="8" t="s">
        <v>58</v>
      </c>
      <c r="C26" s="8" t="s">
        <v>71</v>
      </c>
      <c r="D26" s="8" t="s">
        <v>54</v>
      </c>
      <c r="E26" s="7"/>
      <c r="F26" s="9"/>
      <c r="G26" s="9"/>
      <c r="H26" s="26">
        <f t="array" ref="H26">AVERAGE(LARGE(E26:G26*1,{1,1}))</f>
        <v>0</v>
      </c>
      <c r="I26" s="62" t="str">
        <f>IF(H26=0, "DNS", RANK(H26, RektruttGutter))</f>
        <v>DNS</v>
      </c>
      <c r="J26" s="12"/>
    </row>
    <row r="27" spans="1:10" ht="12.5">
      <c r="A27" s="13">
        <f t="shared" ref="A27:A44" si="4">A26+1</f>
        <v>22</v>
      </c>
      <c r="B27" s="14" t="s">
        <v>59</v>
      </c>
      <c r="C27" s="14" t="s">
        <v>72</v>
      </c>
      <c r="D27" s="14" t="s">
        <v>54</v>
      </c>
      <c r="E27" s="13"/>
      <c r="H27" s="27">
        <f t="array" ref="H27">AVERAGE(LARGE(E27:G27*1,{1,1}))</f>
        <v>0</v>
      </c>
      <c r="I27" s="63" t="str">
        <f t="shared" ref="I27:I39" si="5">IF(H27=0, "DNS", RANK(H27, RektruttGutter))</f>
        <v>DNS</v>
      </c>
      <c r="J27" s="18"/>
    </row>
    <row r="28" spans="1:10" ht="12.5">
      <c r="A28" s="13">
        <f t="shared" si="4"/>
        <v>23</v>
      </c>
      <c r="B28" s="14" t="s">
        <v>60</v>
      </c>
      <c r="C28" s="14" t="s">
        <v>73</v>
      </c>
      <c r="D28" s="14" t="s">
        <v>74</v>
      </c>
      <c r="E28" s="13"/>
      <c r="H28" s="27">
        <f t="array" ref="H28">AVERAGE(LARGE(E28:G28*1,{1,1}))</f>
        <v>0</v>
      </c>
      <c r="I28" s="63" t="str">
        <f t="shared" si="5"/>
        <v>DNS</v>
      </c>
      <c r="J28" s="18"/>
    </row>
    <row r="29" spans="1:10" ht="12.5">
      <c r="A29" s="13">
        <f t="shared" si="4"/>
        <v>24</v>
      </c>
      <c r="B29" s="14" t="s">
        <v>61</v>
      </c>
      <c r="C29" s="14" t="s">
        <v>75</v>
      </c>
      <c r="D29" s="14" t="s">
        <v>54</v>
      </c>
      <c r="E29" s="13"/>
      <c r="H29" s="27">
        <f t="array" ref="H29">AVERAGE(LARGE(E29:G29*1,{1,1}))</f>
        <v>0</v>
      </c>
      <c r="I29" s="63" t="str">
        <f t="shared" si="5"/>
        <v>DNS</v>
      </c>
      <c r="J29" s="18"/>
    </row>
    <row r="30" spans="1:10" ht="12.5">
      <c r="A30" s="13">
        <f t="shared" si="4"/>
        <v>25</v>
      </c>
      <c r="B30" s="14" t="s">
        <v>62</v>
      </c>
      <c r="C30" s="14" t="s">
        <v>76</v>
      </c>
      <c r="D30" s="14" t="s">
        <v>57</v>
      </c>
      <c r="E30" s="13"/>
      <c r="H30" s="27">
        <f t="array" ref="H30">AVERAGE(LARGE(E30:G30*1,{1,1}))</f>
        <v>0</v>
      </c>
      <c r="I30" s="63" t="str">
        <f t="shared" si="5"/>
        <v>DNS</v>
      </c>
      <c r="J30" s="18"/>
    </row>
    <row r="31" spans="1:10" ht="12.5">
      <c r="A31" s="13">
        <f t="shared" si="4"/>
        <v>26</v>
      </c>
      <c r="B31" s="14" t="s">
        <v>63</v>
      </c>
      <c r="C31" s="14" t="s">
        <v>39</v>
      </c>
      <c r="D31" s="14" t="s">
        <v>53</v>
      </c>
      <c r="E31" s="13"/>
      <c r="H31" s="27">
        <f t="array" ref="H31">AVERAGE(LARGE(E31:G31*1,{1,1}))</f>
        <v>0</v>
      </c>
      <c r="I31" s="63" t="str">
        <f t="shared" si="5"/>
        <v>DNS</v>
      </c>
      <c r="J31" s="18"/>
    </row>
    <row r="32" spans="1:10" ht="12.5">
      <c r="A32" s="13">
        <f t="shared" si="4"/>
        <v>27</v>
      </c>
      <c r="B32" s="14" t="s">
        <v>63</v>
      </c>
      <c r="C32" s="14" t="s">
        <v>77</v>
      </c>
      <c r="D32" s="14" t="s">
        <v>54</v>
      </c>
      <c r="E32" s="13"/>
      <c r="H32" s="27">
        <f t="array" ref="H32">AVERAGE(LARGE(E32:G32*1,{1,1}))</f>
        <v>0</v>
      </c>
      <c r="I32" s="63" t="str">
        <f t="shared" si="5"/>
        <v>DNS</v>
      </c>
      <c r="J32" s="18"/>
    </row>
    <row r="33" spans="1:10" ht="12.5">
      <c r="A33" s="13">
        <f t="shared" si="4"/>
        <v>28</v>
      </c>
      <c r="B33" s="14" t="s">
        <v>64</v>
      </c>
      <c r="C33" s="14" t="s">
        <v>78</v>
      </c>
      <c r="D33" s="14" t="s">
        <v>54</v>
      </c>
      <c r="E33" s="13"/>
      <c r="H33" s="27">
        <f t="array" ref="H33">AVERAGE(LARGE(E33:G33*1,{1,1}))</f>
        <v>0</v>
      </c>
      <c r="I33" s="63" t="str">
        <f t="shared" si="5"/>
        <v>DNS</v>
      </c>
      <c r="J33" s="18"/>
    </row>
    <row r="34" spans="1:10" ht="12.5">
      <c r="A34" s="13">
        <f t="shared" si="4"/>
        <v>29</v>
      </c>
      <c r="B34" s="14" t="s">
        <v>65</v>
      </c>
      <c r="C34" s="14" t="s">
        <v>33</v>
      </c>
      <c r="D34" s="14" t="s">
        <v>54</v>
      </c>
      <c r="E34" s="13"/>
      <c r="H34" s="27">
        <f t="array" ref="H34">AVERAGE(LARGE(E34:G34*1,{1,1}))</f>
        <v>0</v>
      </c>
      <c r="I34" s="63" t="str">
        <f t="shared" si="5"/>
        <v>DNS</v>
      </c>
      <c r="J34" s="18"/>
    </row>
    <row r="35" spans="1:10" ht="12.5">
      <c r="A35" s="13">
        <f t="shared" si="4"/>
        <v>30</v>
      </c>
      <c r="B35" s="14" t="s">
        <v>66</v>
      </c>
      <c r="C35" s="14" t="s">
        <v>79</v>
      </c>
      <c r="D35" s="14" t="s">
        <v>54</v>
      </c>
      <c r="E35" s="13"/>
      <c r="G35" s="15"/>
      <c r="H35" s="27">
        <f t="array" ref="H35">AVERAGE(LARGE(E35:G35*1,{1,1}))</f>
        <v>0</v>
      </c>
      <c r="I35" s="63" t="str">
        <f t="shared" si="5"/>
        <v>DNS</v>
      </c>
      <c r="J35" s="18"/>
    </row>
    <row r="36" spans="1:10" ht="12.5">
      <c r="A36" s="13">
        <f t="shared" si="4"/>
        <v>31</v>
      </c>
      <c r="B36" s="14" t="s">
        <v>67</v>
      </c>
      <c r="C36" s="14" t="s">
        <v>35</v>
      </c>
      <c r="D36" s="14" t="s">
        <v>54</v>
      </c>
      <c r="E36" s="13"/>
      <c r="G36" s="15"/>
      <c r="H36" s="27">
        <f t="array" ref="H36">AVERAGE(LARGE(E36:G36*1,{1,1}))</f>
        <v>0</v>
      </c>
      <c r="I36" s="63" t="str">
        <f t="shared" si="5"/>
        <v>DNS</v>
      </c>
      <c r="J36" s="18"/>
    </row>
    <row r="37" spans="1:10" ht="12.5">
      <c r="A37" s="13">
        <f t="shared" si="4"/>
        <v>32</v>
      </c>
      <c r="B37" s="15" t="s">
        <v>68</v>
      </c>
      <c r="C37" s="15" t="s">
        <v>80</v>
      </c>
      <c r="D37" s="18" t="s">
        <v>54</v>
      </c>
      <c r="E37" s="13"/>
      <c r="G37" s="15"/>
      <c r="H37" s="27">
        <f t="array" ref="H37">AVERAGE(LARGE(E37:G37*1,{1,1}))</f>
        <v>0</v>
      </c>
      <c r="I37" s="63" t="str">
        <f t="shared" si="5"/>
        <v>DNS</v>
      </c>
      <c r="J37" s="18"/>
    </row>
    <row r="38" spans="1:10" ht="12.5">
      <c r="A38" s="13">
        <f t="shared" si="4"/>
        <v>33</v>
      </c>
      <c r="B38" s="15" t="s">
        <v>69</v>
      </c>
      <c r="C38" s="15" t="s">
        <v>81</v>
      </c>
      <c r="D38" s="18" t="s">
        <v>54</v>
      </c>
      <c r="E38" s="13"/>
      <c r="G38" s="15"/>
      <c r="H38" s="27">
        <f t="array" ref="H38">AVERAGE(LARGE(E38:G38*1,{1,1}))</f>
        <v>0</v>
      </c>
      <c r="I38" s="63" t="str">
        <f t="shared" si="5"/>
        <v>DNS</v>
      </c>
      <c r="J38" s="18"/>
    </row>
    <row r="39" spans="1:10" s="52" customFormat="1" ht="12.5">
      <c r="A39" s="56">
        <f t="shared" si="4"/>
        <v>34</v>
      </c>
      <c r="B39" s="55" t="s">
        <v>114</v>
      </c>
      <c r="C39" s="55"/>
      <c r="D39" s="57"/>
      <c r="E39" s="56"/>
      <c r="F39" s="55"/>
      <c r="G39" s="55"/>
      <c r="H39" s="58">
        <f t="array" ref="H39">AVERAGE(LARGE(E39:G39*1,{1,1}))</f>
        <v>0</v>
      </c>
      <c r="I39" s="64" t="str">
        <f t="shared" si="5"/>
        <v>DNS</v>
      </c>
      <c r="J39" s="57"/>
    </row>
    <row r="40" spans="1:10" ht="12.5">
      <c r="A40" s="13">
        <f t="shared" si="4"/>
        <v>35</v>
      </c>
      <c r="B40" s="15" t="s">
        <v>70</v>
      </c>
      <c r="C40" s="15" t="s">
        <v>82</v>
      </c>
      <c r="D40" s="18" t="s">
        <v>54</v>
      </c>
      <c r="E40" s="13"/>
      <c r="G40" s="15"/>
      <c r="H40" s="27">
        <f t="array" ref="H40">AVERAGE(LARGE(E40:G40*1,{1,1}))</f>
        <v>0</v>
      </c>
      <c r="I40" s="63" t="str">
        <f t="shared" ref="I40:I41" si="6">IF(H40=0, "DNS", RANK(H40, RektruttGutter))</f>
        <v>DNS</v>
      </c>
      <c r="J40" s="18"/>
    </row>
    <row r="41" spans="1:10" ht="12.5">
      <c r="A41" s="13">
        <f t="shared" si="4"/>
        <v>36</v>
      </c>
      <c r="B41" s="15" t="s">
        <v>93</v>
      </c>
      <c r="C41" s="15" t="s">
        <v>94</v>
      </c>
      <c r="D41" s="18" t="s">
        <v>54</v>
      </c>
      <c r="E41" s="13"/>
      <c r="G41" s="15"/>
      <c r="H41" s="27">
        <f t="array" ref="H41">AVERAGE(LARGE(E41:G41*1,{1,1}))</f>
        <v>0</v>
      </c>
      <c r="I41" s="63" t="str">
        <f t="shared" si="6"/>
        <v>DNS</v>
      </c>
      <c r="J41" s="18" t="s">
        <v>113</v>
      </c>
    </row>
    <row r="42" spans="1:10" ht="12.5">
      <c r="A42" s="13">
        <f t="shared" si="4"/>
        <v>37</v>
      </c>
      <c r="B42" s="15"/>
      <c r="C42" s="15"/>
      <c r="D42" s="18"/>
      <c r="E42" s="13"/>
      <c r="G42" s="15"/>
      <c r="H42" s="27">
        <f t="array" ref="H42">AVERAGE(LARGE(E42:G42*1,{1,1}))</f>
        <v>0</v>
      </c>
      <c r="I42" s="63" t="str">
        <f t="shared" ref="I42:I43" si="7">IF(H42=0, "DNS", RANK(H42, RektruttGutter))</f>
        <v>DNS</v>
      </c>
      <c r="J42" s="18"/>
    </row>
    <row r="43" spans="1:10" ht="12.5">
      <c r="A43" s="13">
        <f t="shared" si="4"/>
        <v>38</v>
      </c>
      <c r="B43" s="15"/>
      <c r="C43" s="15"/>
      <c r="D43" s="18"/>
      <c r="E43" s="13"/>
      <c r="G43" s="15"/>
      <c r="H43" s="27">
        <f t="array" ref="H43">AVERAGE(LARGE(E43:G43*1,{1,1}))</f>
        <v>0</v>
      </c>
      <c r="I43" s="63" t="str">
        <f t="shared" si="7"/>
        <v>DNS</v>
      </c>
      <c r="J43" s="18"/>
    </row>
    <row r="44" spans="1:10" ht="12.5">
      <c r="A44" s="19">
        <f t="shared" si="4"/>
        <v>39</v>
      </c>
      <c r="B44" s="21"/>
      <c r="C44" s="21"/>
      <c r="D44" s="24"/>
      <c r="E44" s="19"/>
      <c r="F44" s="21"/>
      <c r="G44" s="21"/>
      <c r="H44" s="28">
        <f t="array" ref="H44">AVERAGE(LARGE(E44:G44*1,{1,1}))</f>
        <v>0</v>
      </c>
      <c r="I44" s="66" t="str">
        <f t="shared" ref="I44" si="8">IF(H44=0, "DNS", RANK(H44, RektruttGutter))</f>
        <v>DNS</v>
      </c>
      <c r="J44" s="24"/>
    </row>
    <row r="45" spans="1:10" ht="18">
      <c r="A45" s="25"/>
    </row>
    <row r="46" spans="1:10" ht="18">
      <c r="A46" s="1" t="s">
        <v>14</v>
      </c>
      <c r="H46" s="2"/>
    </row>
    <row r="47" spans="1:10" ht="13">
      <c r="A47" s="3" t="s">
        <v>0</v>
      </c>
      <c r="B47" s="4" t="s">
        <v>1</v>
      </c>
      <c r="C47" s="4"/>
      <c r="D47" s="4" t="s">
        <v>2</v>
      </c>
      <c r="E47" s="4" t="s">
        <v>3</v>
      </c>
      <c r="F47" s="4" t="s">
        <v>4</v>
      </c>
      <c r="G47" s="4" t="s">
        <v>5</v>
      </c>
      <c r="H47" s="54" t="s">
        <v>6</v>
      </c>
      <c r="I47" s="67" t="s">
        <v>7</v>
      </c>
      <c r="J47" s="6" t="s">
        <v>8</v>
      </c>
    </row>
    <row r="48" spans="1:10" ht="12.5">
      <c r="A48" s="13">
        <f>A44+1</f>
        <v>40</v>
      </c>
      <c r="B48" s="14" t="s">
        <v>95</v>
      </c>
      <c r="C48" s="14" t="s">
        <v>37</v>
      </c>
      <c r="D48" s="14" t="s">
        <v>56</v>
      </c>
      <c r="E48" s="13">
        <v>46</v>
      </c>
      <c r="F48">
        <v>60</v>
      </c>
      <c r="G48" s="15">
        <v>68.5</v>
      </c>
      <c r="H48" s="16">
        <f t="array" ref="H48">AVERAGE(LARGE(E48:G48*1,{1,1}))</f>
        <v>68.5</v>
      </c>
      <c r="I48" s="63">
        <f>IF(H48=0, "DNS", RANK(H48, YngreJuniorJenter))</f>
        <v>1</v>
      </c>
      <c r="J48" s="18"/>
    </row>
    <row r="49" spans="1:10" ht="12.5">
      <c r="A49" s="13">
        <f>+A48+1</f>
        <v>41</v>
      </c>
      <c r="B49" s="14"/>
      <c r="C49" s="14"/>
      <c r="D49" s="14"/>
      <c r="E49" s="13"/>
      <c r="G49" s="15"/>
      <c r="H49" s="16">
        <f t="array" ref="H49">AVERAGE(LARGE(E49:G49*1,{1,1}))</f>
        <v>0</v>
      </c>
      <c r="I49" s="63" t="str">
        <f>IF(H49=0, "DNS", RANK(H49, YngreJuniorJenter))</f>
        <v>DNS</v>
      </c>
      <c r="J49" s="18"/>
    </row>
    <row r="50" spans="1:10" ht="12.5">
      <c r="A50" s="19">
        <f>+A49+1</f>
        <v>42</v>
      </c>
      <c r="B50" s="21"/>
      <c r="C50" s="21"/>
      <c r="D50" s="24"/>
      <c r="E50" s="19"/>
      <c r="F50" s="21"/>
      <c r="G50" s="21"/>
      <c r="H50" s="28">
        <f t="array" ref="H50">AVERAGE(LARGE(E50:G50*1,{1,1}))</f>
        <v>0</v>
      </c>
      <c r="I50" s="66" t="str">
        <f>IF(H50=0, "DNS", RANK(H50, YngreJuniorJenter))</f>
        <v>DNS</v>
      </c>
      <c r="J50" s="24"/>
    </row>
    <row r="51" spans="1:10" ht="12.5">
      <c r="A51" s="15"/>
      <c r="B51" s="15"/>
      <c r="C51" s="15"/>
      <c r="D51" s="15"/>
      <c r="E51" s="15"/>
      <c r="F51" s="15"/>
      <c r="G51" s="15"/>
      <c r="H51" s="51"/>
      <c r="I51" s="68"/>
      <c r="J51" s="15"/>
    </row>
    <row r="52" spans="1:10" ht="18">
      <c r="A52" s="25"/>
    </row>
    <row r="53" spans="1:10" ht="18">
      <c r="A53" s="1" t="s">
        <v>15</v>
      </c>
      <c r="H53" s="2"/>
    </row>
    <row r="54" spans="1:10" ht="13">
      <c r="A54" s="3" t="s">
        <v>0</v>
      </c>
      <c r="B54" s="4" t="s">
        <v>1</v>
      </c>
      <c r="C54" s="4"/>
      <c r="D54" s="4" t="s">
        <v>2</v>
      </c>
      <c r="E54" s="4" t="s">
        <v>3</v>
      </c>
      <c r="F54" s="4" t="s">
        <v>4</v>
      </c>
      <c r="G54" s="4" t="s">
        <v>5</v>
      </c>
      <c r="H54" s="5" t="s">
        <v>6</v>
      </c>
      <c r="I54" s="61" t="s">
        <v>7</v>
      </c>
      <c r="J54" s="6" t="s">
        <v>8</v>
      </c>
    </row>
    <row r="55" spans="1:10" ht="12.5">
      <c r="A55" s="7">
        <v>43</v>
      </c>
      <c r="B55" s="8" t="s">
        <v>59</v>
      </c>
      <c r="C55" s="8" t="s">
        <v>83</v>
      </c>
      <c r="D55" s="8" t="s">
        <v>54</v>
      </c>
      <c r="E55" s="7">
        <v>72.5</v>
      </c>
      <c r="F55" s="9">
        <v>75</v>
      </c>
      <c r="G55" s="9">
        <v>84</v>
      </c>
      <c r="H55" s="10">
        <f t="array" ref="H55">AVERAGE(LARGE(E55:G55*1,{1,1}))</f>
        <v>84</v>
      </c>
      <c r="I55" s="62">
        <f t="shared" ref="I55:I71" si="9">IF(H55=0, "DNS", RANK(H55, YngreJuniorGutter))</f>
        <v>1</v>
      </c>
      <c r="J55" s="12"/>
    </row>
    <row r="56" spans="1:10" ht="12.5">
      <c r="A56" s="13">
        <v>50</v>
      </c>
      <c r="B56" s="14" t="s">
        <v>101</v>
      </c>
      <c r="C56" s="14" t="s">
        <v>47</v>
      </c>
      <c r="D56" s="14" t="s">
        <v>57</v>
      </c>
      <c r="E56" s="13">
        <v>72.5</v>
      </c>
      <c r="F56">
        <v>73.5</v>
      </c>
      <c r="G56">
        <v>82</v>
      </c>
      <c r="H56" s="16">
        <f t="array" ref="H56">AVERAGE(LARGE(E56:G56*1,{1,1}))</f>
        <v>82</v>
      </c>
      <c r="I56" s="63">
        <f t="shared" si="9"/>
        <v>2</v>
      </c>
      <c r="J56" s="18"/>
    </row>
    <row r="57" spans="1:10" ht="12.5">
      <c r="A57" s="13">
        <v>56</v>
      </c>
      <c r="B57" s="14" t="s">
        <v>111</v>
      </c>
      <c r="C57" s="14" t="s">
        <v>112</v>
      </c>
      <c r="D57" s="14" t="s">
        <v>57</v>
      </c>
      <c r="E57" s="13">
        <v>64.5</v>
      </c>
      <c r="F57">
        <v>64.5</v>
      </c>
      <c r="G57" s="15">
        <v>81</v>
      </c>
      <c r="H57" s="16">
        <f t="array" ref="H57">AVERAGE(LARGE(E57:G57*1,{1,1}))</f>
        <v>81</v>
      </c>
      <c r="I57" s="63">
        <f t="shared" si="9"/>
        <v>3</v>
      </c>
      <c r="J57" s="18"/>
    </row>
    <row r="58" spans="1:10" ht="12.5">
      <c r="A58" s="13">
        <v>49</v>
      </c>
      <c r="B58" s="14" t="s">
        <v>98</v>
      </c>
      <c r="C58" s="14" t="s">
        <v>99</v>
      </c>
      <c r="D58" s="14" t="s">
        <v>100</v>
      </c>
      <c r="E58" s="13">
        <v>79.5</v>
      </c>
      <c r="F58">
        <v>65</v>
      </c>
      <c r="G58">
        <v>74.5</v>
      </c>
      <c r="H58" s="16">
        <f t="array" ref="H58">AVERAGE(LARGE(E58:G58*1,{1,1}))</f>
        <v>79.5</v>
      </c>
      <c r="I58" s="63">
        <f t="shared" si="9"/>
        <v>4</v>
      </c>
      <c r="J58" s="18"/>
    </row>
    <row r="59" spans="1:10" ht="12.5">
      <c r="A59" s="13">
        <v>54</v>
      </c>
      <c r="B59" s="14" t="s">
        <v>107</v>
      </c>
      <c r="C59" s="14" t="s">
        <v>108</v>
      </c>
      <c r="D59" s="14" t="s">
        <v>54</v>
      </c>
      <c r="E59" s="13">
        <v>53.5</v>
      </c>
      <c r="F59">
        <v>44.5</v>
      </c>
      <c r="G59">
        <v>41</v>
      </c>
      <c r="H59" s="16">
        <f t="array" ref="H59">AVERAGE(LARGE(E59:G59*1,{1,1}))</f>
        <v>53.5</v>
      </c>
      <c r="I59" s="63">
        <f t="shared" si="9"/>
        <v>5</v>
      </c>
      <c r="J59" s="18"/>
    </row>
    <row r="60" spans="1:10" ht="12.5">
      <c r="A60" s="13">
        <v>55</v>
      </c>
      <c r="B60" s="14" t="s">
        <v>109</v>
      </c>
      <c r="C60" s="14" t="s">
        <v>110</v>
      </c>
      <c r="D60" s="14" t="s">
        <v>57</v>
      </c>
      <c r="E60" s="13">
        <v>50</v>
      </c>
      <c r="F60">
        <v>44</v>
      </c>
      <c r="G60" s="15">
        <v>47</v>
      </c>
      <c r="H60" s="16">
        <f t="array" ref="H60">AVERAGE(LARGE(E60:G60*1,{1,1}))</f>
        <v>50</v>
      </c>
      <c r="I60" s="63">
        <f t="shared" si="9"/>
        <v>6</v>
      </c>
      <c r="J60" s="18"/>
    </row>
    <row r="61" spans="1:10" ht="12.5">
      <c r="A61" s="13">
        <v>46</v>
      </c>
      <c r="B61" s="14" t="s">
        <v>89</v>
      </c>
      <c r="C61" s="14" t="s">
        <v>90</v>
      </c>
      <c r="D61" s="14" t="s">
        <v>54</v>
      </c>
      <c r="E61" s="13">
        <v>36</v>
      </c>
      <c r="F61">
        <v>49</v>
      </c>
      <c r="G61">
        <v>47.5</v>
      </c>
      <c r="H61" s="16">
        <f t="array" ref="H61">AVERAGE(LARGE(E61:G61*1,{1,1}))</f>
        <v>49</v>
      </c>
      <c r="I61" s="63">
        <f t="shared" si="9"/>
        <v>7</v>
      </c>
      <c r="J61" s="18"/>
    </row>
    <row r="62" spans="1:10" ht="12.5">
      <c r="A62" s="13">
        <v>47</v>
      </c>
      <c r="B62" s="14" t="s">
        <v>91</v>
      </c>
      <c r="C62" s="14" t="s">
        <v>92</v>
      </c>
      <c r="D62" s="14" t="s">
        <v>54</v>
      </c>
      <c r="E62" s="13">
        <v>44.5</v>
      </c>
      <c r="F62">
        <v>44.5</v>
      </c>
      <c r="G62">
        <v>47.5</v>
      </c>
      <c r="H62" s="16">
        <f t="array" ref="H62">AVERAGE(LARGE(E62:G62*1,{1,1}))</f>
        <v>47.5</v>
      </c>
      <c r="I62" s="63">
        <f t="shared" si="9"/>
        <v>8</v>
      </c>
      <c r="J62" s="18"/>
    </row>
    <row r="63" spans="1:10" ht="12.5">
      <c r="A63" s="13">
        <v>53</v>
      </c>
      <c r="B63" s="14" t="s">
        <v>105</v>
      </c>
      <c r="C63" s="14" t="s">
        <v>106</v>
      </c>
      <c r="D63" s="14" t="s">
        <v>57</v>
      </c>
      <c r="E63" s="13">
        <v>46</v>
      </c>
      <c r="F63">
        <v>43</v>
      </c>
      <c r="G63">
        <v>42.5</v>
      </c>
      <c r="H63" s="16">
        <f t="array" ref="H63">AVERAGE(LARGE(E63:G63*1,{1,1}))</f>
        <v>46</v>
      </c>
      <c r="I63" s="63">
        <f t="shared" si="9"/>
        <v>9</v>
      </c>
      <c r="J63" s="18"/>
    </row>
    <row r="64" spans="1:10" ht="12.5">
      <c r="A64" s="13">
        <v>58</v>
      </c>
      <c r="B64" s="15" t="s">
        <v>153</v>
      </c>
      <c r="C64" s="15" t="s">
        <v>154</v>
      </c>
      <c r="D64" s="15" t="s">
        <v>53</v>
      </c>
      <c r="E64" s="13">
        <v>39</v>
      </c>
      <c r="F64">
        <v>44</v>
      </c>
      <c r="G64" s="15">
        <v>38.5</v>
      </c>
      <c r="H64" s="16">
        <f t="array" ref="H64">AVERAGE(LARGE(E64:G64*1,{1,1}))</f>
        <v>44</v>
      </c>
      <c r="I64" s="63">
        <f t="shared" si="9"/>
        <v>10</v>
      </c>
      <c r="J64" s="18"/>
    </row>
    <row r="65" spans="1:10" ht="12.5">
      <c r="A65" s="13">
        <v>51</v>
      </c>
      <c r="B65" s="14" t="s">
        <v>102</v>
      </c>
      <c r="C65" s="14" t="s">
        <v>103</v>
      </c>
      <c r="D65" s="14" t="s">
        <v>53</v>
      </c>
      <c r="E65" s="13">
        <v>39</v>
      </c>
      <c r="F65">
        <v>38.5</v>
      </c>
      <c r="G65">
        <v>39.5</v>
      </c>
      <c r="H65" s="16">
        <f t="array" ref="H65">AVERAGE(LARGE(E65:G65*1,{1,1}))</f>
        <v>39.5</v>
      </c>
      <c r="I65" s="63">
        <f t="shared" si="9"/>
        <v>11</v>
      </c>
      <c r="J65" s="18"/>
    </row>
    <row r="66" spans="1:10" ht="12.5">
      <c r="A66" s="13">
        <v>44</v>
      </c>
      <c r="B66" t="s">
        <v>84</v>
      </c>
      <c r="C66" t="s">
        <v>85</v>
      </c>
      <c r="D66" t="s">
        <v>53</v>
      </c>
      <c r="E66" s="13">
        <v>39</v>
      </c>
      <c r="F66">
        <v>38</v>
      </c>
      <c r="G66">
        <v>37</v>
      </c>
      <c r="H66" s="16">
        <f t="array" ref="H66">AVERAGE(LARGE(E66:G66*1,{1,1}))</f>
        <v>39</v>
      </c>
      <c r="I66" s="63">
        <f t="shared" si="9"/>
        <v>12</v>
      </c>
      <c r="J66" s="18"/>
    </row>
    <row r="67" spans="1:10" ht="12.5">
      <c r="A67" s="13">
        <v>52</v>
      </c>
      <c r="B67" s="14" t="s">
        <v>104</v>
      </c>
      <c r="C67" s="14" t="s">
        <v>21</v>
      </c>
      <c r="D67" s="14" t="s">
        <v>53</v>
      </c>
      <c r="E67" s="13">
        <v>34</v>
      </c>
      <c r="F67">
        <v>33</v>
      </c>
      <c r="G67">
        <v>37</v>
      </c>
      <c r="H67" s="16">
        <f t="array" ref="H67">AVERAGE(LARGE(E67:G67*1,{1,1}))</f>
        <v>37</v>
      </c>
      <c r="I67" s="63">
        <f t="shared" si="9"/>
        <v>13</v>
      </c>
      <c r="J67" s="18"/>
    </row>
    <row r="68" spans="1:10" ht="12.5">
      <c r="A68" s="13">
        <v>48</v>
      </c>
      <c r="B68" s="14" t="s">
        <v>96</v>
      </c>
      <c r="C68" s="14" t="s">
        <v>97</v>
      </c>
      <c r="D68" s="14" t="s">
        <v>54</v>
      </c>
      <c r="E68" s="13">
        <v>33.5</v>
      </c>
      <c r="F68">
        <v>34.5</v>
      </c>
      <c r="G68">
        <v>34</v>
      </c>
      <c r="H68" s="16">
        <f t="array" ref="H68">AVERAGE(LARGE(E68:G68*1,{1,1}))</f>
        <v>34.5</v>
      </c>
      <c r="I68" s="63">
        <f t="shared" si="9"/>
        <v>14</v>
      </c>
      <c r="J68" s="18"/>
    </row>
    <row r="69" spans="1:10" ht="12.5">
      <c r="A69" s="13">
        <v>57</v>
      </c>
      <c r="B69" s="15" t="s">
        <v>151</v>
      </c>
      <c r="C69" s="15" t="s">
        <v>152</v>
      </c>
      <c r="D69" s="18" t="s">
        <v>54</v>
      </c>
      <c r="E69" s="13">
        <v>31.5</v>
      </c>
      <c r="F69">
        <v>33</v>
      </c>
      <c r="G69" s="15">
        <v>33</v>
      </c>
      <c r="H69" s="16">
        <f t="array" ref="H69">AVERAGE(LARGE(E69:G69*1,{1,1}))</f>
        <v>33</v>
      </c>
      <c r="I69" s="63">
        <f t="shared" si="9"/>
        <v>15</v>
      </c>
      <c r="J69" s="18"/>
    </row>
    <row r="70" spans="1:10" ht="12.5">
      <c r="A70" s="13">
        <v>45</v>
      </c>
      <c r="B70" s="14" t="s">
        <v>86</v>
      </c>
      <c r="C70" s="14" t="s">
        <v>87</v>
      </c>
      <c r="D70" s="59" t="s">
        <v>88</v>
      </c>
      <c r="E70" s="13"/>
      <c r="H70" s="16">
        <f t="array" ref="H70">AVERAGE(LARGE(E70:G70*1,{1,1}))</f>
        <v>0</v>
      </c>
      <c r="I70" s="63" t="str">
        <f t="shared" si="9"/>
        <v>DNS</v>
      </c>
      <c r="J70" s="18"/>
    </row>
    <row r="71" spans="1:10" ht="12.5">
      <c r="A71" s="19">
        <v>59</v>
      </c>
      <c r="B71" s="21"/>
      <c r="C71" s="21"/>
      <c r="D71" s="24"/>
      <c r="E71" s="19"/>
      <c r="F71" s="21"/>
      <c r="G71" s="21"/>
      <c r="H71" s="22">
        <f t="array" ref="H71">AVERAGE(LARGE(E71:G71*1,{1,1}))</f>
        <v>0</v>
      </c>
      <c r="I71" s="66" t="str">
        <f t="shared" si="9"/>
        <v>DNS</v>
      </c>
      <c r="J71" s="24"/>
    </row>
    <row r="73" spans="1:10" ht="18">
      <c r="A73" s="1" t="s">
        <v>16</v>
      </c>
      <c r="H73" s="2"/>
    </row>
    <row r="74" spans="1:10" ht="13">
      <c r="A74" s="3" t="s">
        <v>0</v>
      </c>
      <c r="B74" s="4" t="s">
        <v>1</v>
      </c>
      <c r="C74" s="4"/>
      <c r="D74" s="4" t="s">
        <v>2</v>
      </c>
      <c r="E74" s="4" t="s">
        <v>3</v>
      </c>
      <c r="F74" s="4" t="s">
        <v>4</v>
      </c>
      <c r="G74" s="4" t="s">
        <v>5</v>
      </c>
      <c r="H74" s="4" t="s">
        <v>6</v>
      </c>
      <c r="I74" s="61" t="s">
        <v>7</v>
      </c>
      <c r="J74" s="6" t="s">
        <v>8</v>
      </c>
    </row>
    <row r="75" spans="1:10" ht="12.5">
      <c r="A75" s="7">
        <f>A71+1</f>
        <v>60</v>
      </c>
      <c r="B75" s="8"/>
      <c r="C75" s="8"/>
      <c r="D75" s="8"/>
      <c r="E75" s="7"/>
      <c r="F75" s="9"/>
      <c r="G75" s="9"/>
      <c r="H75" s="26">
        <f t="array" ref="H75">AVERAGE(LARGE(E75:G75*1,{1,1}))</f>
        <v>0</v>
      </c>
      <c r="I75" s="62" t="str">
        <f>IF(H75=0, "DNS", RANK(H75, JuniorJenter))</f>
        <v>DNS</v>
      </c>
      <c r="J75" s="12"/>
    </row>
    <row r="76" spans="1:10" ht="12.5">
      <c r="A76" s="13">
        <f t="shared" ref="A76:A79" si="10">A75+1</f>
        <v>61</v>
      </c>
      <c r="B76" s="14"/>
      <c r="C76" s="14"/>
      <c r="D76" s="14"/>
      <c r="E76" s="13"/>
      <c r="G76" s="15"/>
      <c r="H76" s="27">
        <f t="array" ref="H76">AVERAGE(LARGE(E76:G76*1,{1,1}))</f>
        <v>0</v>
      </c>
      <c r="I76" s="63" t="str">
        <f t="shared" ref="I76:I79" si="11">IF(H76=0, "DNS", RANK(H76, JuniorJenter))</f>
        <v>DNS</v>
      </c>
      <c r="J76" s="18"/>
    </row>
    <row r="77" spans="1:10" ht="12.5">
      <c r="A77" s="13">
        <f t="shared" si="10"/>
        <v>62</v>
      </c>
      <c r="B77" s="14"/>
      <c r="C77" s="14"/>
      <c r="D77" s="14"/>
      <c r="E77" s="13"/>
      <c r="G77" s="15"/>
      <c r="H77" s="27">
        <f t="array" ref="H77">AVERAGE(LARGE(E77:G77*1,{1,1}))</f>
        <v>0</v>
      </c>
      <c r="I77" s="63" t="str">
        <f t="shared" si="11"/>
        <v>DNS</v>
      </c>
      <c r="J77" s="18"/>
    </row>
    <row r="78" spans="1:10" ht="12.5">
      <c r="A78" s="13">
        <f t="shared" si="10"/>
        <v>63</v>
      </c>
      <c r="B78" s="14"/>
      <c r="C78" s="14"/>
      <c r="D78" s="14"/>
      <c r="E78" s="13"/>
      <c r="G78" s="15"/>
      <c r="H78" s="27">
        <f t="array" ref="H78">AVERAGE(LARGE(E78:G78*1,{1,1}))</f>
        <v>0</v>
      </c>
      <c r="I78" s="63" t="str">
        <f>IF(H78=0, "DNS", RANK(H78, JuniorJenter))</f>
        <v>DNS</v>
      </c>
      <c r="J78" s="18"/>
    </row>
    <row r="79" spans="1:10" ht="12.5">
      <c r="A79" s="19">
        <f t="shared" si="10"/>
        <v>64</v>
      </c>
      <c r="B79" s="21"/>
      <c r="C79" s="21"/>
      <c r="D79" s="24"/>
      <c r="E79" s="19"/>
      <c r="F79" s="21"/>
      <c r="G79" s="21"/>
      <c r="H79" s="22">
        <f t="array" ref="H79">AVERAGE(LARGE(E79:G79*1,{1,1}))</f>
        <v>0</v>
      </c>
      <c r="I79" s="66" t="str">
        <f t="shared" si="11"/>
        <v>DNS</v>
      </c>
      <c r="J79" s="24"/>
    </row>
    <row r="81" spans="1:10" ht="18">
      <c r="A81" s="25" t="s">
        <v>17</v>
      </c>
    </row>
    <row r="82" spans="1:10" ht="13">
      <c r="A82" s="3" t="s">
        <v>0</v>
      </c>
      <c r="B82" s="4" t="s">
        <v>9</v>
      </c>
      <c r="C82" s="4" t="s">
        <v>10</v>
      </c>
      <c r="D82" s="4" t="s">
        <v>2</v>
      </c>
      <c r="E82" s="4" t="s">
        <v>3</v>
      </c>
      <c r="F82" s="4" t="s">
        <v>4</v>
      </c>
      <c r="G82" s="4" t="s">
        <v>5</v>
      </c>
      <c r="H82" s="5" t="s">
        <v>6</v>
      </c>
      <c r="I82" s="61" t="s">
        <v>7</v>
      </c>
      <c r="J82" s="6" t="s">
        <v>8</v>
      </c>
    </row>
    <row r="83" spans="1:10" ht="12.5">
      <c r="A83" s="32">
        <v>75</v>
      </c>
      <c r="B83" s="33" t="s">
        <v>136</v>
      </c>
      <c r="C83" s="33" t="s">
        <v>137</v>
      </c>
      <c r="D83" s="34" t="s">
        <v>100</v>
      </c>
      <c r="E83" s="7">
        <v>79</v>
      </c>
      <c r="F83" s="69">
        <v>80.5</v>
      </c>
      <c r="G83" s="9">
        <v>77.5</v>
      </c>
      <c r="H83" s="26">
        <f t="array" ref="H83">AVERAGE(LARGE(E83:G83*1,{1,1}))</f>
        <v>80.5</v>
      </c>
      <c r="I83" s="62">
        <f t="shared" ref="I83:I102" si="12">IF(H83=0, "DNS", RANK(H83, JuniorGutter1))</f>
        <v>1</v>
      </c>
      <c r="J83" s="12"/>
    </row>
    <row r="84" spans="1:10" ht="12.5">
      <c r="A84" s="35">
        <v>73</v>
      </c>
      <c r="B84" s="36" t="s">
        <v>131</v>
      </c>
      <c r="C84" s="36" t="s">
        <v>132</v>
      </c>
      <c r="D84" s="37" t="s">
        <v>54</v>
      </c>
      <c r="E84" s="13">
        <v>77.5</v>
      </c>
      <c r="F84">
        <v>62</v>
      </c>
      <c r="G84">
        <v>42.5</v>
      </c>
      <c r="H84" s="27">
        <f t="array" ref="H84">AVERAGE(LARGE(E84:G84*1,{1,1}))</f>
        <v>77.5</v>
      </c>
      <c r="I84" s="63">
        <f t="shared" si="12"/>
        <v>2</v>
      </c>
      <c r="J84" s="18"/>
    </row>
    <row r="85" spans="1:10" ht="12.5">
      <c r="A85" s="35">
        <v>76</v>
      </c>
      <c r="B85" s="36" t="s">
        <v>138</v>
      </c>
      <c r="C85" s="36" t="s">
        <v>139</v>
      </c>
      <c r="D85" s="37" t="s">
        <v>56</v>
      </c>
      <c r="E85" s="13">
        <v>62.5</v>
      </c>
      <c r="F85">
        <v>77</v>
      </c>
      <c r="G85" s="15">
        <v>52</v>
      </c>
      <c r="H85" s="27">
        <f t="array" ref="H85">AVERAGE(LARGE(E85:G85*1,{1,1}))</f>
        <v>77</v>
      </c>
      <c r="I85" s="63">
        <f t="shared" si="12"/>
        <v>3</v>
      </c>
      <c r="J85" s="18"/>
    </row>
    <row r="86" spans="1:10" ht="12.5">
      <c r="A86" s="35">
        <v>71</v>
      </c>
      <c r="B86" s="36" t="s">
        <v>127</v>
      </c>
      <c r="C86" s="36" t="s">
        <v>128</v>
      </c>
      <c r="D86" s="37" t="s">
        <v>54</v>
      </c>
      <c r="E86" s="13">
        <v>67.5</v>
      </c>
      <c r="F86">
        <v>74</v>
      </c>
      <c r="G86">
        <v>30</v>
      </c>
      <c r="H86" s="27">
        <f t="array" ref="H86">AVERAGE(LARGE(E86:G86*1,{1,1}))</f>
        <v>74</v>
      </c>
      <c r="I86" s="63">
        <f t="shared" si="12"/>
        <v>4</v>
      </c>
      <c r="J86" s="18"/>
    </row>
    <row r="87" spans="1:10" ht="12.5">
      <c r="A87" s="35">
        <v>70</v>
      </c>
      <c r="B87" s="36" t="s">
        <v>125</v>
      </c>
      <c r="C87" s="36" t="s">
        <v>126</v>
      </c>
      <c r="D87" s="37" t="s">
        <v>54</v>
      </c>
      <c r="E87" s="13">
        <v>60.5</v>
      </c>
      <c r="F87">
        <v>73.5</v>
      </c>
      <c r="G87">
        <v>65</v>
      </c>
      <c r="H87" s="27">
        <f t="array" ref="H87">AVERAGE(LARGE(E87:G87*1,{1,1}))</f>
        <v>73.5</v>
      </c>
      <c r="I87" s="63">
        <f t="shared" si="12"/>
        <v>5</v>
      </c>
      <c r="J87" s="18"/>
    </row>
    <row r="88" spans="1:10" ht="12.5">
      <c r="A88" s="35">
        <v>77</v>
      </c>
      <c r="B88" s="36" t="s">
        <v>140</v>
      </c>
      <c r="C88" s="36" t="s">
        <v>141</v>
      </c>
      <c r="D88" s="37" t="s">
        <v>54</v>
      </c>
      <c r="E88" s="13">
        <v>66.5</v>
      </c>
      <c r="F88">
        <v>70</v>
      </c>
      <c r="G88" s="15">
        <v>71</v>
      </c>
      <c r="H88" s="27">
        <f t="array" ref="H88">AVERAGE(LARGE(E88:G88*1,{1,1}))</f>
        <v>71</v>
      </c>
      <c r="I88" s="63">
        <f t="shared" si="12"/>
        <v>6</v>
      </c>
      <c r="J88" s="18"/>
    </row>
    <row r="89" spans="1:10" ht="12.5">
      <c r="A89" s="35">
        <v>78</v>
      </c>
      <c r="B89" s="36" t="s">
        <v>142</v>
      </c>
      <c r="C89" s="36" t="s">
        <v>143</v>
      </c>
      <c r="D89" s="37" t="s">
        <v>54</v>
      </c>
      <c r="E89" s="13">
        <v>64.5</v>
      </c>
      <c r="F89">
        <v>67.5</v>
      </c>
      <c r="G89" s="15">
        <v>49.5</v>
      </c>
      <c r="H89" s="27">
        <f t="array" ref="H89">AVERAGE(LARGE(E89:G89*1,{1,1}))</f>
        <v>67.5</v>
      </c>
      <c r="I89" s="63">
        <f t="shared" si="12"/>
        <v>7</v>
      </c>
      <c r="J89" s="18"/>
    </row>
    <row r="90" spans="1:10" ht="12.5">
      <c r="A90" s="35">
        <v>80</v>
      </c>
      <c r="B90" s="36" t="s">
        <v>150</v>
      </c>
      <c r="C90" s="36" t="s">
        <v>149</v>
      </c>
      <c r="D90" s="37" t="s">
        <v>88</v>
      </c>
      <c r="E90" s="13">
        <v>65</v>
      </c>
      <c r="F90">
        <v>60.5</v>
      </c>
      <c r="G90" s="15">
        <v>65</v>
      </c>
      <c r="H90" s="27">
        <f t="array" ref="H90">AVERAGE(LARGE(E90:G90*1,{1,1}))</f>
        <v>65</v>
      </c>
      <c r="I90" s="63">
        <f t="shared" si="12"/>
        <v>8</v>
      </c>
      <c r="J90" s="18"/>
    </row>
    <row r="91" spans="1:10" ht="12.5">
      <c r="A91" s="35">
        <v>69</v>
      </c>
      <c r="B91" s="36" t="s">
        <v>123</v>
      </c>
      <c r="C91" s="36" t="s">
        <v>124</v>
      </c>
      <c r="D91" s="37"/>
      <c r="E91" s="13">
        <v>64</v>
      </c>
      <c r="H91" s="27">
        <f t="array" ref="H91">AVERAGE(LARGE(E91:G91*1,{1,1}))</f>
        <v>64</v>
      </c>
      <c r="I91" s="63">
        <f t="shared" si="12"/>
        <v>9</v>
      </c>
      <c r="J91" s="18"/>
    </row>
    <row r="92" spans="1:10" ht="12.5">
      <c r="A92" s="35">
        <v>74</v>
      </c>
      <c r="B92" s="36" t="s">
        <v>133</v>
      </c>
      <c r="C92" s="36" t="s">
        <v>134</v>
      </c>
      <c r="D92" s="37" t="s">
        <v>135</v>
      </c>
      <c r="E92" s="13">
        <v>60</v>
      </c>
      <c r="F92">
        <v>41.5</v>
      </c>
      <c r="G92">
        <v>64</v>
      </c>
      <c r="H92" s="27">
        <f t="array" ref="H92">AVERAGE(LARGE(E92:G92*1,{1,1}))</f>
        <v>64</v>
      </c>
      <c r="I92" s="63">
        <f t="shared" si="12"/>
        <v>9</v>
      </c>
      <c r="J92" s="18"/>
    </row>
    <row r="93" spans="1:10" ht="12.5">
      <c r="A93" s="35">
        <v>66</v>
      </c>
      <c r="B93" s="36" t="s">
        <v>117</v>
      </c>
      <c r="C93" s="36" t="s">
        <v>118</v>
      </c>
      <c r="D93" s="37" t="s">
        <v>54</v>
      </c>
      <c r="E93" s="13">
        <v>63</v>
      </c>
      <c r="F93">
        <v>29</v>
      </c>
      <c r="G93">
        <v>29.5</v>
      </c>
      <c r="H93" s="27">
        <f t="array" ref="H93">AVERAGE(LARGE(E93:G93*1,{1,1}))</f>
        <v>63</v>
      </c>
      <c r="I93" s="63">
        <f t="shared" si="12"/>
        <v>11</v>
      </c>
      <c r="J93" s="18"/>
    </row>
    <row r="94" spans="1:10" ht="12.5">
      <c r="A94" s="35">
        <v>67</v>
      </c>
      <c r="B94" s="36" t="s">
        <v>119</v>
      </c>
      <c r="C94" s="36" t="s">
        <v>120</v>
      </c>
      <c r="D94" s="37" t="s">
        <v>88</v>
      </c>
      <c r="E94" s="13">
        <v>60</v>
      </c>
      <c r="F94">
        <v>51.5</v>
      </c>
      <c r="G94">
        <v>51</v>
      </c>
      <c r="H94" s="27">
        <f t="array" ref="H94">AVERAGE(LARGE(E94:G94*1,{1,1}))</f>
        <v>60</v>
      </c>
      <c r="I94" s="63">
        <f t="shared" si="12"/>
        <v>12</v>
      </c>
      <c r="J94" s="18"/>
    </row>
    <row r="95" spans="1:10" ht="12.5">
      <c r="A95" s="35">
        <v>72</v>
      </c>
      <c r="B95" s="36" t="s">
        <v>129</v>
      </c>
      <c r="C95" s="36" t="s">
        <v>130</v>
      </c>
      <c r="D95" s="37" t="s">
        <v>54</v>
      </c>
      <c r="E95" s="13">
        <v>60</v>
      </c>
      <c r="F95">
        <v>30</v>
      </c>
      <c r="G95">
        <v>29.5</v>
      </c>
      <c r="H95" s="27">
        <f t="array" ref="H95">AVERAGE(LARGE(E95:G95*1,{1,1}))</f>
        <v>60</v>
      </c>
      <c r="I95" s="63">
        <f t="shared" si="12"/>
        <v>12</v>
      </c>
      <c r="J95" s="18"/>
    </row>
    <row r="96" spans="1:10" ht="12.5">
      <c r="A96" s="35">
        <v>79</v>
      </c>
      <c r="B96" s="36" t="s">
        <v>144</v>
      </c>
      <c r="C96" s="36" t="s">
        <v>145</v>
      </c>
      <c r="D96" s="37" t="s">
        <v>54</v>
      </c>
      <c r="E96" s="13">
        <v>56.5</v>
      </c>
      <c r="F96">
        <v>53.5</v>
      </c>
      <c r="G96" s="15">
        <v>57</v>
      </c>
      <c r="H96" s="27">
        <f t="array" ref="H96">AVERAGE(LARGE(E96:G96*1,{1,1}))</f>
        <v>57</v>
      </c>
      <c r="I96" s="63">
        <f t="shared" si="12"/>
        <v>14</v>
      </c>
      <c r="J96" s="18"/>
    </row>
    <row r="97" spans="1:10" ht="12.5">
      <c r="A97" s="35">
        <v>68</v>
      </c>
      <c r="B97" s="36" t="s">
        <v>121</v>
      </c>
      <c r="C97" s="36" t="s">
        <v>122</v>
      </c>
      <c r="D97" s="37" t="s">
        <v>88</v>
      </c>
      <c r="E97" s="13">
        <v>55.5</v>
      </c>
      <c r="F97">
        <v>35</v>
      </c>
      <c r="G97">
        <v>26.5</v>
      </c>
      <c r="H97" s="27">
        <f t="array" ref="H97">AVERAGE(LARGE(E97:G97*1,{1,1}))</f>
        <v>55.5</v>
      </c>
      <c r="I97" s="63">
        <f t="shared" si="12"/>
        <v>15</v>
      </c>
      <c r="J97" s="18"/>
    </row>
    <row r="98" spans="1:10" ht="12.5">
      <c r="A98" s="35">
        <v>65</v>
      </c>
      <c r="B98" s="36" t="s">
        <v>115</v>
      </c>
      <c r="C98" s="36" t="s">
        <v>116</v>
      </c>
      <c r="D98" s="37" t="s">
        <v>54</v>
      </c>
      <c r="E98" s="13">
        <v>40</v>
      </c>
      <c r="F98" s="15">
        <v>55</v>
      </c>
      <c r="G98" s="15">
        <v>54</v>
      </c>
      <c r="H98" s="27">
        <f t="array" ref="H98">AVERAGE(LARGE(E98:G98*1,{1,1}))</f>
        <v>55</v>
      </c>
      <c r="I98" s="63">
        <f t="shared" si="12"/>
        <v>16</v>
      </c>
      <c r="J98" s="18"/>
    </row>
    <row r="99" spans="1:10" ht="12.5">
      <c r="A99" s="35">
        <f>A98+1</f>
        <v>66</v>
      </c>
      <c r="B99" s="36"/>
      <c r="C99" s="36"/>
      <c r="D99" s="37"/>
      <c r="E99" s="13"/>
      <c r="G99" s="15"/>
      <c r="H99" s="27">
        <f t="array" ref="H99">AVERAGE(LARGE(E99:G99*1,{1,1}))</f>
        <v>0</v>
      </c>
      <c r="I99" s="63" t="str">
        <f t="shared" si="12"/>
        <v>DNS</v>
      </c>
      <c r="J99" s="18"/>
    </row>
    <row r="100" spans="1:10" ht="12.5">
      <c r="A100" s="35">
        <f>A99+1</f>
        <v>67</v>
      </c>
      <c r="B100" s="36"/>
      <c r="C100" s="36"/>
      <c r="D100" s="37"/>
      <c r="E100" s="13"/>
      <c r="G100" s="15"/>
      <c r="H100" s="27">
        <f t="array" ref="H100">AVERAGE(LARGE(E100:G100*1,{1,1}))</f>
        <v>0</v>
      </c>
      <c r="I100" s="63" t="str">
        <f t="shared" si="12"/>
        <v>DNS</v>
      </c>
      <c r="J100" s="18"/>
    </row>
    <row r="101" spans="1:10" ht="12.5">
      <c r="A101" s="35">
        <f>A100+1</f>
        <v>68</v>
      </c>
      <c r="B101" s="36"/>
      <c r="C101" s="36"/>
      <c r="D101" s="37"/>
      <c r="E101" s="13"/>
      <c r="G101" s="15"/>
      <c r="H101" s="27">
        <f t="array" ref="H101">AVERAGE(LARGE(E101:G101*1,{1,1}))</f>
        <v>0</v>
      </c>
      <c r="I101" s="63" t="str">
        <f t="shared" si="12"/>
        <v>DNS</v>
      </c>
      <c r="J101" s="18"/>
    </row>
    <row r="102" spans="1:10" ht="12.5">
      <c r="A102" s="19">
        <f>A101+1</f>
        <v>69</v>
      </c>
      <c r="B102" s="21"/>
      <c r="C102" s="21"/>
      <c r="D102" s="24"/>
      <c r="E102" s="19"/>
      <c r="F102" s="21"/>
      <c r="G102" s="21"/>
      <c r="H102" s="22">
        <f t="array" ref="H102">AVERAGE(LARGE(E102:G102*1,{1,1}))</f>
        <v>0</v>
      </c>
      <c r="I102" s="66" t="str">
        <f t="shared" si="12"/>
        <v>DNS</v>
      </c>
      <c r="J102" s="24"/>
    </row>
    <row r="103" spans="1:10" ht="12.5">
      <c r="A103" s="15"/>
      <c r="B103" s="15"/>
      <c r="C103" s="15"/>
      <c r="D103" s="15"/>
      <c r="E103" s="15"/>
      <c r="F103" s="15"/>
      <c r="G103" s="15"/>
      <c r="H103" s="51"/>
      <c r="I103" s="68"/>
      <c r="J103" s="15"/>
    </row>
    <row r="104" spans="1:10" ht="12.5">
      <c r="A104" s="40"/>
      <c r="B104" s="36"/>
      <c r="C104" s="36"/>
      <c r="D104" s="36"/>
      <c r="E104" s="15"/>
      <c r="G104" s="15"/>
      <c r="H104" s="51"/>
      <c r="I104" s="68"/>
      <c r="J104" s="15"/>
    </row>
    <row r="105" spans="1:10" ht="18">
      <c r="A105" s="25" t="s">
        <v>19</v>
      </c>
    </row>
    <row r="106" spans="1:10" ht="13">
      <c r="A106" s="3" t="s">
        <v>0</v>
      </c>
      <c r="B106" s="4" t="s">
        <v>9</v>
      </c>
      <c r="C106" s="4" t="s">
        <v>10</v>
      </c>
      <c r="D106" s="4" t="s">
        <v>2</v>
      </c>
      <c r="E106" s="4" t="s">
        <v>3</v>
      </c>
      <c r="F106" s="4" t="s">
        <v>4</v>
      </c>
      <c r="G106" s="4" t="s">
        <v>5</v>
      </c>
      <c r="H106" s="5" t="s">
        <v>6</v>
      </c>
      <c r="I106" s="61" t="s">
        <v>7</v>
      </c>
      <c r="J106" s="6" t="s">
        <v>8</v>
      </c>
    </row>
    <row r="107" spans="1:10" ht="12.5">
      <c r="A107" s="35">
        <v>70</v>
      </c>
      <c r="B107" s="36" t="s">
        <v>146</v>
      </c>
      <c r="C107" s="36" t="s">
        <v>52</v>
      </c>
      <c r="D107" s="37" t="s">
        <v>54</v>
      </c>
      <c r="E107" s="13">
        <v>88.5</v>
      </c>
      <c r="F107">
        <v>76</v>
      </c>
      <c r="G107" s="15">
        <v>60</v>
      </c>
      <c r="H107" s="27">
        <f t="array" ref="H107">AVERAGE(LARGE(E107:G107*1,{1,1}))</f>
        <v>88.5</v>
      </c>
      <c r="I107" s="63">
        <f>IF(H107=0, "DNS", RANK(H107, Seniorgutter))</f>
        <v>1</v>
      </c>
      <c r="J107" s="18"/>
    </row>
    <row r="108" spans="1:10" ht="12.5">
      <c r="A108" s="35">
        <v>72</v>
      </c>
      <c r="B108" s="36" t="s">
        <v>155</v>
      </c>
      <c r="C108" s="36"/>
      <c r="D108" s="37" t="s">
        <v>54</v>
      </c>
      <c r="E108" s="13">
        <v>79.5</v>
      </c>
      <c r="F108">
        <v>85</v>
      </c>
      <c r="G108" s="15">
        <v>57</v>
      </c>
      <c r="H108" s="27">
        <f t="array" ref="H108">AVERAGE(LARGE(E108:G108*1,{1,1}))</f>
        <v>85</v>
      </c>
      <c r="I108" s="63">
        <f>IF(H108=0, "DNS", RANK(H108, Seniorgutter))</f>
        <v>2</v>
      </c>
      <c r="J108" s="18"/>
    </row>
    <row r="109" spans="1:10" ht="12.5">
      <c r="A109" s="35">
        <v>71</v>
      </c>
      <c r="B109" s="36" t="s">
        <v>147</v>
      </c>
      <c r="C109" s="36" t="s">
        <v>148</v>
      </c>
      <c r="D109" s="37" t="s">
        <v>57</v>
      </c>
      <c r="E109" s="13">
        <v>78</v>
      </c>
      <c r="F109">
        <v>42.5</v>
      </c>
      <c r="G109" s="15">
        <v>40</v>
      </c>
      <c r="H109" s="27">
        <f t="array" ref="H109">AVERAGE(LARGE(E109:G109*1,{1,1}))</f>
        <v>78</v>
      </c>
      <c r="I109" s="63">
        <f>IF(H109=0, "DNS", RANK(H109, Seniorgutter))</f>
        <v>3</v>
      </c>
      <c r="J109" s="18"/>
    </row>
    <row r="110" spans="1:10" ht="12.5">
      <c r="A110" s="35">
        <f>+A109+1</f>
        <v>72</v>
      </c>
      <c r="B110" s="36"/>
      <c r="C110" s="36"/>
      <c r="D110" s="37"/>
      <c r="E110" s="13"/>
      <c r="G110" s="15"/>
      <c r="H110" s="27">
        <f t="array" ref="H110">AVERAGE(LARGE(E110:G110*1,{1,1}))</f>
        <v>0</v>
      </c>
      <c r="I110" s="63" t="str">
        <f>IF(H110=0, "DNS", RANK(H110, Seniorgutter))</f>
        <v>DNS</v>
      </c>
      <c r="J110" s="18"/>
    </row>
    <row r="111" spans="1:10" ht="12.5">
      <c r="A111" s="19">
        <f>+A107+1</f>
        <v>71</v>
      </c>
      <c r="B111" s="21"/>
      <c r="C111" s="21"/>
      <c r="D111" s="24"/>
      <c r="E111" s="19"/>
      <c r="F111" s="21"/>
      <c r="G111" s="21"/>
      <c r="H111" s="22">
        <f t="array" ref="H111">AVERAGE(LARGE(E111:G111*1,{1,1}))</f>
        <v>0</v>
      </c>
      <c r="I111" s="66" t="str">
        <f>IF(H111=0, "DNS", RANK(H111, Seniorgutter))</f>
        <v>DNS</v>
      </c>
      <c r="J111" s="24"/>
    </row>
  </sheetData>
  <autoFilter ref="A106:J106" xr:uid="{00000000-0001-0000-0000-000000000000}">
    <sortState xmlns:xlrd2="http://schemas.microsoft.com/office/spreadsheetml/2017/richdata2" ref="A107:J111">
      <sortCondition ref="I106"/>
    </sortState>
  </autoFilter>
  <customSheetViews>
    <customSheetView guid="{3169DAAA-1BC3-408C-BFB9-239789051A10}" filter="1" showAutoFilter="1">
      <pageMargins left="0.7" right="0.7" top="0.75" bottom="0.75" header="0.3" footer="0.3"/>
      <autoFilter ref="A52:J99" xr:uid="{8EDD5531-9820-4856-A596-13191FCBD828}">
        <sortState xmlns:xlrd2="http://schemas.microsoft.com/office/spreadsheetml/2017/richdata2" ref="A52:J99">
          <sortCondition ref="I52:I99"/>
          <sortCondition ref="A52:A99"/>
        </sortState>
      </autoFilter>
    </customSheetView>
  </customSheetViews>
  <printOptions horizontalCentered="1" gridLines="1"/>
  <pageMargins left="0.25" right="0.25" top="0.75" bottom="0.75" header="0.3" footer="0.3"/>
  <pageSetup paperSize="9" scale="7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94"/>
  <sheetViews>
    <sheetView workbookViewId="0">
      <selection activeCell="I14" sqref="I14"/>
    </sheetView>
  </sheetViews>
  <sheetFormatPr baseColWidth="10" defaultColWidth="14.453125" defaultRowHeight="15.75" customHeight="1"/>
  <cols>
    <col min="2" max="4" width="26.54296875" customWidth="1"/>
    <col min="5" max="8" width="9.1796875" customWidth="1"/>
    <col min="9" max="9" width="14.1796875" customWidth="1"/>
    <col min="10" max="10" width="54.7265625" customWidth="1"/>
  </cols>
  <sheetData>
    <row r="1" spans="1:10" ht="18">
      <c r="A1" s="1" t="s">
        <v>12</v>
      </c>
      <c r="H1" s="2"/>
    </row>
    <row r="2" spans="1:10" ht="13">
      <c r="A2" s="3" t="s">
        <v>0</v>
      </c>
      <c r="B2" s="4" t="s">
        <v>1</v>
      </c>
      <c r="C2" s="4"/>
      <c r="D2" s="4" t="s">
        <v>2</v>
      </c>
      <c r="E2" s="4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6" t="s">
        <v>8</v>
      </c>
    </row>
    <row r="3" spans="1:10" ht="12.5">
      <c r="A3" s="7">
        <v>1</v>
      </c>
      <c r="B3" s="8"/>
      <c r="C3" s="8"/>
      <c r="D3" s="8"/>
      <c r="E3" s="7"/>
      <c r="F3" s="9"/>
      <c r="G3" s="9"/>
      <c r="H3" s="10">
        <v>0</v>
      </c>
      <c r="I3" s="11" t="s">
        <v>11</v>
      </c>
      <c r="J3" s="12"/>
    </row>
    <row r="4" spans="1:10" ht="12.5">
      <c r="A4" s="13">
        <f>A3+1</f>
        <v>2</v>
      </c>
      <c r="B4" s="14"/>
      <c r="C4" s="14"/>
      <c r="D4" s="14"/>
      <c r="E4" s="13"/>
      <c r="F4" s="15"/>
      <c r="G4" s="15"/>
      <c r="H4" s="16">
        <v>0</v>
      </c>
      <c r="I4" s="17" t="s">
        <v>11</v>
      </c>
      <c r="J4" s="18"/>
    </row>
    <row r="5" spans="1:10" ht="12.5">
      <c r="A5" s="13">
        <f t="shared" ref="A5:A10" si="0">A4+1</f>
        <v>3</v>
      </c>
      <c r="B5" s="14"/>
      <c r="C5" s="14"/>
      <c r="D5" s="14"/>
      <c r="E5" s="13"/>
      <c r="F5" s="15"/>
      <c r="G5" s="15"/>
      <c r="H5" s="16">
        <v>0</v>
      </c>
      <c r="I5" s="17" t="s">
        <v>11</v>
      </c>
      <c r="J5" s="18"/>
    </row>
    <row r="6" spans="1:10" ht="12.5">
      <c r="A6" s="13">
        <f t="shared" si="0"/>
        <v>4</v>
      </c>
      <c r="B6" s="20"/>
      <c r="C6" s="20"/>
      <c r="D6" s="20"/>
      <c r="E6" s="19"/>
      <c r="F6" s="21"/>
      <c r="G6" s="21"/>
      <c r="H6" s="22">
        <v>0</v>
      </c>
      <c r="I6" s="23" t="s">
        <v>11</v>
      </c>
      <c r="J6" s="24"/>
    </row>
    <row r="7" spans="1:10" ht="12.5">
      <c r="A7" s="13">
        <f t="shared" si="0"/>
        <v>5</v>
      </c>
      <c r="B7" s="8"/>
      <c r="C7" s="8"/>
      <c r="D7" s="8"/>
      <c r="E7" s="7"/>
      <c r="F7" s="9"/>
      <c r="G7" s="9"/>
      <c r="H7" s="10"/>
      <c r="I7" s="11"/>
      <c r="J7" s="12"/>
    </row>
    <row r="8" spans="1:10" ht="12.5">
      <c r="A8" s="13">
        <f t="shared" si="0"/>
        <v>6</v>
      </c>
      <c r="B8" s="14"/>
      <c r="C8" s="14"/>
      <c r="D8" s="14"/>
      <c r="E8" s="13"/>
      <c r="H8" s="16"/>
      <c r="I8" s="17"/>
      <c r="J8" s="18"/>
    </row>
    <row r="9" spans="1:10" ht="12.5">
      <c r="A9" s="13">
        <f t="shared" si="0"/>
        <v>7</v>
      </c>
      <c r="B9" s="14"/>
      <c r="C9" s="14"/>
      <c r="D9" s="14"/>
      <c r="E9" s="13"/>
      <c r="H9" s="16"/>
      <c r="I9" s="17"/>
      <c r="J9" s="18"/>
    </row>
    <row r="10" spans="1:10" ht="12.5">
      <c r="A10" s="13">
        <f t="shared" si="0"/>
        <v>8</v>
      </c>
      <c r="B10" s="20"/>
      <c r="C10" s="20"/>
      <c r="D10" s="20"/>
      <c r="E10" s="19"/>
      <c r="F10" s="21"/>
      <c r="G10" s="21"/>
      <c r="H10" s="22"/>
      <c r="I10" s="23"/>
      <c r="J10" s="24"/>
    </row>
    <row r="11" spans="1:10" ht="15.75" customHeight="1">
      <c r="A11" s="25"/>
    </row>
    <row r="12" spans="1:10" ht="15.75" customHeight="1">
      <c r="A12" s="25" t="s">
        <v>13</v>
      </c>
      <c r="H12" s="2"/>
    </row>
    <row r="13" spans="1:10" ht="13">
      <c r="A13" s="3" t="s">
        <v>0</v>
      </c>
      <c r="B13" s="4" t="s">
        <v>1</v>
      </c>
      <c r="C13" s="4"/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  <c r="J13" s="6" t="s">
        <v>8</v>
      </c>
    </row>
    <row r="14" spans="1:10" ht="12.5">
      <c r="A14" s="13">
        <f>A10+1</f>
        <v>9</v>
      </c>
      <c r="B14" s="8"/>
      <c r="C14" s="8"/>
      <c r="D14" s="8"/>
      <c r="E14" s="7"/>
      <c r="F14" s="9"/>
      <c r="G14" s="9"/>
      <c r="H14" s="26">
        <v>0</v>
      </c>
      <c r="I14" s="11" t="s">
        <v>11</v>
      </c>
      <c r="J14" s="12"/>
    </row>
    <row r="15" spans="1:10" ht="12.5">
      <c r="A15" s="13">
        <f>A14+1</f>
        <v>10</v>
      </c>
      <c r="B15" s="14"/>
      <c r="C15" s="14"/>
      <c r="D15" s="14"/>
      <c r="E15" s="13"/>
      <c r="F15" s="15"/>
      <c r="G15" s="15"/>
      <c r="H15" s="27">
        <v>0</v>
      </c>
      <c r="I15" s="17" t="s">
        <v>11</v>
      </c>
      <c r="J15" s="18"/>
    </row>
    <row r="16" spans="1:10" ht="12.5">
      <c r="A16" s="13">
        <f>A15+1</f>
        <v>11</v>
      </c>
      <c r="B16" s="14"/>
      <c r="C16" s="14"/>
      <c r="D16" s="14"/>
      <c r="E16" s="13"/>
      <c r="F16" s="15"/>
      <c r="G16" s="15"/>
      <c r="H16" s="27">
        <v>0</v>
      </c>
      <c r="I16" s="17" t="s">
        <v>11</v>
      </c>
      <c r="J16" s="18"/>
    </row>
    <row r="17" spans="1:10" ht="12.5">
      <c r="A17" s="13">
        <f t="shared" ref="A17:A27" si="1">A16+1</f>
        <v>12</v>
      </c>
      <c r="B17" s="14"/>
      <c r="C17" s="14"/>
      <c r="D17" s="14"/>
      <c r="E17" s="13"/>
      <c r="F17" s="15"/>
      <c r="G17" s="15"/>
      <c r="H17" s="27">
        <v>0</v>
      </c>
      <c r="I17" s="17" t="s">
        <v>11</v>
      </c>
      <c r="J17" s="18"/>
    </row>
    <row r="18" spans="1:10" ht="12.5">
      <c r="A18" s="13">
        <f t="shared" si="1"/>
        <v>13</v>
      </c>
      <c r="B18" s="14"/>
      <c r="C18" s="14"/>
      <c r="D18" s="14"/>
      <c r="E18" s="13"/>
      <c r="F18" s="15"/>
      <c r="G18" s="15"/>
      <c r="H18" s="27">
        <v>0</v>
      </c>
      <c r="I18" s="17" t="s">
        <v>11</v>
      </c>
      <c r="J18" s="18"/>
    </row>
    <row r="19" spans="1:10" ht="12.5">
      <c r="A19" s="13">
        <f t="shared" si="1"/>
        <v>14</v>
      </c>
      <c r="B19" s="14"/>
      <c r="C19" s="14"/>
      <c r="D19" s="14"/>
      <c r="E19" s="13"/>
      <c r="F19" s="15"/>
      <c r="G19" s="15"/>
      <c r="H19" s="27">
        <v>0</v>
      </c>
      <c r="I19" s="17" t="s">
        <v>11</v>
      </c>
      <c r="J19" s="18"/>
    </row>
    <row r="20" spans="1:10" ht="12.5">
      <c r="A20" s="13">
        <f t="shared" si="1"/>
        <v>15</v>
      </c>
      <c r="B20" s="14"/>
      <c r="C20" s="14"/>
      <c r="D20" s="14"/>
      <c r="E20" s="13"/>
      <c r="F20" s="15"/>
      <c r="G20" s="15"/>
      <c r="H20" s="27">
        <v>0</v>
      </c>
      <c r="I20" s="17" t="s">
        <v>11</v>
      </c>
      <c r="J20" s="18"/>
    </row>
    <row r="21" spans="1:10" ht="12.5">
      <c r="A21" s="13">
        <f t="shared" si="1"/>
        <v>16</v>
      </c>
      <c r="B21" s="14"/>
      <c r="C21" s="14"/>
      <c r="D21" s="14"/>
      <c r="E21" s="13"/>
      <c r="F21" s="15"/>
      <c r="G21" s="15"/>
      <c r="H21" s="27">
        <v>0</v>
      </c>
      <c r="I21" s="17" t="s">
        <v>11</v>
      </c>
      <c r="J21" s="18"/>
    </row>
    <row r="22" spans="1:10" ht="12.5">
      <c r="A22" s="13">
        <f t="shared" si="1"/>
        <v>17</v>
      </c>
      <c r="B22" s="14"/>
      <c r="C22" s="14"/>
      <c r="D22" s="14"/>
      <c r="E22" s="13"/>
      <c r="F22" s="15"/>
      <c r="G22" s="15"/>
      <c r="H22" s="27">
        <v>0</v>
      </c>
      <c r="I22" s="17" t="s">
        <v>11</v>
      </c>
      <c r="J22" s="18"/>
    </row>
    <row r="23" spans="1:10" ht="12.5">
      <c r="A23" s="13">
        <f t="shared" si="1"/>
        <v>18</v>
      </c>
      <c r="B23" s="14"/>
      <c r="C23" s="14"/>
      <c r="D23" s="14"/>
      <c r="E23" s="13"/>
      <c r="F23" s="15"/>
      <c r="G23" s="15"/>
      <c r="H23" s="27">
        <v>0</v>
      </c>
      <c r="I23" s="17" t="s">
        <v>11</v>
      </c>
      <c r="J23" s="18"/>
    </row>
    <row r="24" spans="1:10" ht="12.5">
      <c r="A24" s="13">
        <f t="shared" si="1"/>
        <v>19</v>
      </c>
      <c r="B24" s="14"/>
      <c r="C24" s="14"/>
      <c r="D24" s="14"/>
      <c r="E24" s="13"/>
      <c r="F24" s="15"/>
      <c r="G24" s="15"/>
      <c r="H24" s="27">
        <v>0</v>
      </c>
      <c r="I24" s="17" t="s">
        <v>11</v>
      </c>
      <c r="J24" s="18"/>
    </row>
    <row r="25" spans="1:10" ht="12.5">
      <c r="A25" s="13">
        <f t="shared" si="1"/>
        <v>20</v>
      </c>
      <c r="B25" s="15"/>
      <c r="C25" s="15"/>
      <c r="D25" s="18"/>
      <c r="E25" s="13"/>
      <c r="F25" s="15"/>
      <c r="G25" s="15"/>
      <c r="H25" s="27">
        <v>0</v>
      </c>
      <c r="I25" s="17" t="s">
        <v>11</v>
      </c>
      <c r="J25" s="18"/>
    </row>
    <row r="26" spans="1:10" ht="12.5">
      <c r="A26" s="13">
        <f t="shared" si="1"/>
        <v>21</v>
      </c>
      <c r="B26" s="15"/>
      <c r="C26" s="15"/>
      <c r="D26" s="18"/>
      <c r="E26" s="13"/>
      <c r="F26" s="15"/>
      <c r="G26" s="15"/>
      <c r="H26" s="27">
        <v>0</v>
      </c>
      <c r="I26" s="17" t="s">
        <v>11</v>
      </c>
      <c r="J26" s="18"/>
    </row>
    <row r="27" spans="1:10" ht="12.5">
      <c r="A27" s="13">
        <f t="shared" si="1"/>
        <v>22</v>
      </c>
      <c r="B27" s="21"/>
      <c r="C27" s="21"/>
      <c r="D27" s="24"/>
      <c r="E27" s="19"/>
      <c r="F27" s="21"/>
      <c r="G27" s="21"/>
      <c r="H27" s="28">
        <v>0</v>
      </c>
      <c r="I27" s="23" t="s">
        <v>11</v>
      </c>
      <c r="J27" s="24"/>
    </row>
    <row r="28" spans="1:10" ht="18">
      <c r="A28" s="25"/>
    </row>
    <row r="29" spans="1:10" ht="18">
      <c r="A29" s="1" t="s">
        <v>14</v>
      </c>
      <c r="H29" s="2"/>
    </row>
    <row r="30" spans="1:10" ht="13">
      <c r="A30" s="3" t="s">
        <v>0</v>
      </c>
      <c r="B30" s="4" t="s">
        <v>1</v>
      </c>
      <c r="C30" s="4"/>
      <c r="D30" s="4" t="s">
        <v>2</v>
      </c>
      <c r="E30" s="4" t="s">
        <v>3</v>
      </c>
      <c r="F30" s="4" t="s">
        <v>4</v>
      </c>
      <c r="G30" s="4" t="s">
        <v>5</v>
      </c>
      <c r="H30" s="5" t="s">
        <v>6</v>
      </c>
      <c r="I30" s="5" t="s">
        <v>7</v>
      </c>
      <c r="J30" s="6" t="s">
        <v>8</v>
      </c>
    </row>
    <row r="31" spans="1:10" ht="12.5">
      <c r="A31" s="13">
        <f>A27+1</f>
        <v>23</v>
      </c>
      <c r="B31" s="8"/>
      <c r="C31" s="8"/>
      <c r="D31" s="8"/>
      <c r="E31" s="7"/>
      <c r="F31" s="9"/>
      <c r="G31" s="9"/>
      <c r="H31" s="10">
        <v>0</v>
      </c>
      <c r="I31" s="11" t="s">
        <v>11</v>
      </c>
      <c r="J31" s="12"/>
    </row>
    <row r="32" spans="1:10" ht="12.5">
      <c r="A32" s="13">
        <f>A31+1</f>
        <v>24</v>
      </c>
      <c r="B32" s="15"/>
      <c r="C32" s="15"/>
      <c r="D32" s="15"/>
      <c r="E32" s="13"/>
      <c r="F32" s="15"/>
      <c r="G32" s="15"/>
      <c r="H32" s="16">
        <v>0</v>
      </c>
      <c r="I32" s="17" t="s">
        <v>11</v>
      </c>
      <c r="J32" s="18"/>
    </row>
    <row r="33" spans="1:10" ht="12.5">
      <c r="A33" s="13">
        <f t="shared" ref="A33:A34" si="2">A32+1</f>
        <v>25</v>
      </c>
      <c r="B33" s="14"/>
      <c r="C33" s="14"/>
      <c r="D33" s="14"/>
      <c r="E33" s="13"/>
      <c r="F33" s="15"/>
      <c r="G33" s="15"/>
      <c r="H33" s="16">
        <v>0</v>
      </c>
      <c r="I33" s="17" t="s">
        <v>11</v>
      </c>
      <c r="J33" s="18"/>
    </row>
    <row r="34" spans="1:10" ht="12.5">
      <c r="A34" s="13">
        <f t="shared" si="2"/>
        <v>26</v>
      </c>
      <c r="B34" s="20"/>
      <c r="C34" s="20"/>
      <c r="D34" s="20"/>
      <c r="E34" s="19"/>
      <c r="F34" s="21"/>
      <c r="G34" s="21"/>
      <c r="H34" s="22">
        <v>0</v>
      </c>
      <c r="I34" s="23" t="s">
        <v>11</v>
      </c>
      <c r="J34" s="24"/>
    </row>
    <row r="35" spans="1:10" ht="18">
      <c r="A35" s="25"/>
    </row>
    <row r="36" spans="1:10" ht="18">
      <c r="A36" s="1" t="s">
        <v>15</v>
      </c>
      <c r="H36" s="2"/>
    </row>
    <row r="37" spans="1:10" ht="13">
      <c r="A37" s="3" t="s">
        <v>0</v>
      </c>
      <c r="B37" s="4" t="s">
        <v>1</v>
      </c>
      <c r="C37" s="4"/>
      <c r="D37" s="4" t="s">
        <v>2</v>
      </c>
      <c r="E37" s="4" t="s">
        <v>3</v>
      </c>
      <c r="F37" s="4" t="s">
        <v>4</v>
      </c>
      <c r="G37" s="4" t="s">
        <v>5</v>
      </c>
      <c r="H37" s="5" t="s">
        <v>6</v>
      </c>
      <c r="I37" s="5" t="s">
        <v>7</v>
      </c>
      <c r="J37" s="6" t="s">
        <v>8</v>
      </c>
    </row>
    <row r="38" spans="1:10" ht="12.5">
      <c r="A38" s="13">
        <f>A34+1</f>
        <v>27</v>
      </c>
      <c r="B38" s="8"/>
      <c r="C38" s="8"/>
      <c r="D38" s="8"/>
      <c r="E38" s="7"/>
      <c r="F38" s="9"/>
      <c r="G38" s="9"/>
      <c r="H38" s="10">
        <v>0</v>
      </c>
      <c r="I38" s="11" t="s">
        <v>11</v>
      </c>
      <c r="J38" s="12"/>
    </row>
    <row r="39" spans="1:10" ht="12.5">
      <c r="A39" s="13">
        <f>A38+1</f>
        <v>28</v>
      </c>
      <c r="B39" s="14"/>
      <c r="C39" s="14"/>
      <c r="D39" s="14"/>
      <c r="E39" s="13"/>
      <c r="F39" s="15"/>
      <c r="G39" s="15"/>
      <c r="H39" s="16">
        <v>0</v>
      </c>
      <c r="I39" s="17" t="s">
        <v>11</v>
      </c>
      <c r="J39" s="18"/>
    </row>
    <row r="40" spans="1:10" ht="12.5">
      <c r="A40" s="13">
        <f t="shared" ref="A40:A54" si="3">A39+1</f>
        <v>29</v>
      </c>
      <c r="B40" s="14"/>
      <c r="C40" s="14"/>
      <c r="D40" s="14"/>
      <c r="E40" s="13"/>
      <c r="F40" s="15"/>
      <c r="G40" s="15"/>
      <c r="H40" s="16">
        <v>0</v>
      </c>
      <c r="I40" s="17" t="s">
        <v>11</v>
      </c>
      <c r="J40" s="18"/>
    </row>
    <row r="41" spans="1:10" ht="12.5">
      <c r="A41" s="13">
        <f t="shared" si="3"/>
        <v>30</v>
      </c>
      <c r="B41" s="14"/>
      <c r="C41" s="14"/>
      <c r="D41" s="14"/>
      <c r="E41" s="13"/>
      <c r="F41" s="15"/>
      <c r="G41" s="15"/>
      <c r="H41" s="16">
        <v>0</v>
      </c>
      <c r="I41" s="17" t="s">
        <v>11</v>
      </c>
      <c r="J41" s="18"/>
    </row>
    <row r="42" spans="1:10" ht="12.5">
      <c r="A42" s="13">
        <f t="shared" si="3"/>
        <v>31</v>
      </c>
      <c r="B42" s="14"/>
      <c r="C42" s="14"/>
      <c r="D42" s="14"/>
      <c r="E42" s="13"/>
      <c r="F42" s="15"/>
      <c r="G42" s="15"/>
      <c r="H42" s="16">
        <v>0</v>
      </c>
      <c r="I42" s="17" t="s">
        <v>11</v>
      </c>
      <c r="J42" s="18"/>
    </row>
    <row r="43" spans="1:10" ht="12.5">
      <c r="A43" s="13">
        <f t="shared" si="3"/>
        <v>32</v>
      </c>
      <c r="B43" s="14"/>
      <c r="C43" s="14"/>
      <c r="D43" s="14"/>
      <c r="E43" s="13"/>
      <c r="F43" s="15"/>
      <c r="G43" s="15"/>
      <c r="H43" s="16">
        <v>0</v>
      </c>
      <c r="I43" s="17" t="s">
        <v>11</v>
      </c>
      <c r="J43" s="18"/>
    </row>
    <row r="44" spans="1:10" ht="12.5">
      <c r="A44" s="13">
        <f t="shared" si="3"/>
        <v>33</v>
      </c>
      <c r="B44" s="14"/>
      <c r="C44" s="14"/>
      <c r="D44" s="14"/>
      <c r="E44" s="13"/>
      <c r="F44" s="15"/>
      <c r="G44" s="15"/>
      <c r="H44" s="16">
        <v>0</v>
      </c>
      <c r="I44" s="17" t="s">
        <v>11</v>
      </c>
      <c r="J44" s="18"/>
    </row>
    <row r="45" spans="1:10" ht="12.5">
      <c r="A45" s="13">
        <f t="shared" si="3"/>
        <v>34</v>
      </c>
      <c r="B45" s="14"/>
      <c r="C45" s="14"/>
      <c r="D45" s="14"/>
      <c r="E45" s="13"/>
      <c r="F45" s="15"/>
      <c r="G45" s="15"/>
      <c r="H45" s="16">
        <v>0</v>
      </c>
      <c r="I45" s="17" t="s">
        <v>11</v>
      </c>
      <c r="J45" s="18"/>
    </row>
    <row r="46" spans="1:10" ht="12.5">
      <c r="A46" s="13">
        <f t="shared" si="3"/>
        <v>35</v>
      </c>
      <c r="B46" s="14"/>
      <c r="C46" s="14"/>
      <c r="D46" s="14"/>
      <c r="E46" s="13"/>
      <c r="F46" s="15"/>
      <c r="G46" s="15"/>
      <c r="H46" s="16">
        <v>0</v>
      </c>
      <c r="I46" s="17" t="s">
        <v>11</v>
      </c>
      <c r="J46" s="18"/>
    </row>
    <row r="47" spans="1:10" ht="12.5">
      <c r="A47" s="13">
        <f t="shared" si="3"/>
        <v>36</v>
      </c>
      <c r="B47" s="14"/>
      <c r="C47" s="14"/>
      <c r="D47" s="14"/>
      <c r="E47" s="13"/>
      <c r="F47" s="15"/>
      <c r="G47" s="15"/>
      <c r="H47" s="16">
        <v>0</v>
      </c>
      <c r="I47" s="17" t="s">
        <v>11</v>
      </c>
      <c r="J47" s="18"/>
    </row>
    <row r="48" spans="1:10" ht="12.5">
      <c r="A48" s="13">
        <f t="shared" si="3"/>
        <v>37</v>
      </c>
      <c r="B48" s="14"/>
      <c r="C48" s="14"/>
      <c r="D48" s="14"/>
      <c r="E48" s="13"/>
      <c r="F48" s="15"/>
      <c r="G48" s="15"/>
      <c r="H48" s="16">
        <v>0</v>
      </c>
      <c r="I48" s="17" t="s">
        <v>11</v>
      </c>
      <c r="J48" s="18"/>
    </row>
    <row r="49" spans="1:10" ht="12.5">
      <c r="A49" s="13">
        <f t="shared" si="3"/>
        <v>38</v>
      </c>
      <c r="B49" s="14"/>
      <c r="C49" s="14"/>
      <c r="D49" s="14"/>
      <c r="E49" s="13"/>
      <c r="F49" s="15"/>
      <c r="G49" s="15"/>
      <c r="H49" s="16">
        <v>0</v>
      </c>
      <c r="I49" s="17" t="s">
        <v>11</v>
      </c>
      <c r="J49" s="18"/>
    </row>
    <row r="50" spans="1:10" ht="12.5">
      <c r="A50" s="13">
        <f t="shared" si="3"/>
        <v>39</v>
      </c>
      <c r="B50" s="14"/>
      <c r="C50" s="14"/>
      <c r="D50" s="14"/>
      <c r="E50" s="13"/>
      <c r="F50" s="15"/>
      <c r="G50" s="15"/>
      <c r="H50" s="16">
        <v>0</v>
      </c>
      <c r="I50" s="17" t="s">
        <v>11</v>
      </c>
      <c r="J50" s="18"/>
    </row>
    <row r="51" spans="1:10" ht="12.5">
      <c r="A51" s="13">
        <f t="shared" si="3"/>
        <v>40</v>
      </c>
      <c r="B51" s="29"/>
      <c r="C51" s="30"/>
      <c r="D51" s="31"/>
      <c r="E51" s="13"/>
      <c r="F51" s="15"/>
      <c r="G51" s="15"/>
      <c r="H51" s="16">
        <v>0</v>
      </c>
      <c r="I51" s="17" t="s">
        <v>11</v>
      </c>
      <c r="J51" s="18"/>
    </row>
    <row r="52" spans="1:10" ht="12.5">
      <c r="A52" s="13">
        <f t="shared" si="3"/>
        <v>41</v>
      </c>
      <c r="B52" s="15"/>
      <c r="C52" s="15"/>
      <c r="D52" s="18"/>
      <c r="E52" s="13"/>
      <c r="F52" s="15"/>
      <c r="G52" s="15"/>
      <c r="H52" s="16">
        <v>0</v>
      </c>
      <c r="I52" s="17" t="s">
        <v>11</v>
      </c>
      <c r="J52" s="18"/>
    </row>
    <row r="53" spans="1:10" ht="12.5">
      <c r="A53" s="13">
        <f t="shared" si="3"/>
        <v>42</v>
      </c>
      <c r="B53" s="15"/>
      <c r="C53" s="15"/>
      <c r="D53" s="18"/>
      <c r="E53" s="13"/>
      <c r="F53" s="15"/>
      <c r="G53" s="15"/>
      <c r="H53" s="16">
        <v>0</v>
      </c>
      <c r="I53" s="17" t="s">
        <v>11</v>
      </c>
      <c r="J53" s="18"/>
    </row>
    <row r="54" spans="1:10" ht="12.5">
      <c r="A54" s="13">
        <f t="shared" si="3"/>
        <v>43</v>
      </c>
      <c r="B54" s="21"/>
      <c r="C54" s="21"/>
      <c r="D54" s="24"/>
      <c r="E54" s="19"/>
      <c r="F54" s="21"/>
      <c r="G54" s="21"/>
      <c r="H54" s="22">
        <v>0</v>
      </c>
      <c r="I54" s="23" t="s">
        <v>11</v>
      </c>
      <c r="J54" s="24"/>
    </row>
    <row r="56" spans="1:10" ht="18">
      <c r="A56" s="1" t="s">
        <v>16</v>
      </c>
      <c r="H56" s="2"/>
    </row>
    <row r="57" spans="1:10" ht="13">
      <c r="A57" s="3" t="s">
        <v>0</v>
      </c>
      <c r="B57" s="4" t="s">
        <v>1</v>
      </c>
      <c r="C57" s="4"/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5" t="s">
        <v>7</v>
      </c>
      <c r="J57" s="6" t="s">
        <v>8</v>
      </c>
    </row>
    <row r="58" spans="1:10" ht="12.5">
      <c r="A58" s="13">
        <f>A54+1</f>
        <v>44</v>
      </c>
      <c r="B58" s="8"/>
      <c r="C58" s="8"/>
      <c r="D58" s="8"/>
      <c r="E58" s="7"/>
      <c r="F58" s="9"/>
      <c r="G58" s="9"/>
      <c r="H58" s="26">
        <v>0</v>
      </c>
      <c r="I58" s="11" t="s">
        <v>11</v>
      </c>
      <c r="J58" s="12"/>
    </row>
    <row r="59" spans="1:10" ht="12.5">
      <c r="A59" s="13">
        <f>A58+1</f>
        <v>45</v>
      </c>
      <c r="B59" s="14"/>
      <c r="C59" s="14"/>
      <c r="D59" s="14"/>
      <c r="E59" s="13"/>
      <c r="F59" s="15"/>
      <c r="G59" s="15"/>
      <c r="H59" s="27">
        <v>0</v>
      </c>
      <c r="I59" s="17" t="s">
        <v>11</v>
      </c>
      <c r="J59" s="18"/>
    </row>
    <row r="60" spans="1:10" ht="12.5">
      <c r="A60" s="13">
        <f t="shared" ref="A60:A65" si="4">A59+1</f>
        <v>46</v>
      </c>
      <c r="B60" s="14"/>
      <c r="C60" s="14"/>
      <c r="D60" s="14"/>
      <c r="E60" s="13"/>
      <c r="F60" s="15"/>
      <c r="G60" s="15"/>
      <c r="H60" s="27">
        <v>0</v>
      </c>
      <c r="I60" s="17" t="s">
        <v>11</v>
      </c>
      <c r="J60" s="18"/>
    </row>
    <row r="61" spans="1:10" ht="12.5">
      <c r="A61" s="13">
        <f t="shared" si="4"/>
        <v>47</v>
      </c>
      <c r="B61" s="14"/>
      <c r="C61" s="14"/>
      <c r="D61" s="14"/>
      <c r="E61" s="13"/>
      <c r="F61" s="15"/>
      <c r="G61" s="15"/>
      <c r="H61" s="27">
        <v>0</v>
      </c>
      <c r="I61" s="17" t="s">
        <v>11</v>
      </c>
      <c r="J61" s="18"/>
    </row>
    <row r="62" spans="1:10" ht="12.5">
      <c r="A62" s="13">
        <f t="shared" si="4"/>
        <v>48</v>
      </c>
      <c r="B62" s="14"/>
      <c r="C62" s="14"/>
      <c r="D62" s="14"/>
      <c r="E62" s="13"/>
      <c r="F62" s="15"/>
      <c r="G62" s="15"/>
      <c r="H62" s="27">
        <v>0</v>
      </c>
      <c r="I62" s="17" t="s">
        <v>11</v>
      </c>
      <c r="J62" s="18"/>
    </row>
    <row r="63" spans="1:10" ht="12.5">
      <c r="A63" s="13">
        <f t="shared" si="4"/>
        <v>49</v>
      </c>
      <c r="B63" s="15"/>
      <c r="C63" s="15"/>
      <c r="D63" s="15"/>
      <c r="E63" s="13"/>
      <c r="F63" s="15"/>
      <c r="G63" s="15"/>
      <c r="H63" s="27">
        <v>0</v>
      </c>
      <c r="I63" s="17" t="s">
        <v>11</v>
      </c>
      <c r="J63" s="18"/>
    </row>
    <row r="64" spans="1:10" ht="12.5">
      <c r="A64" s="13">
        <f t="shared" si="4"/>
        <v>50</v>
      </c>
      <c r="B64" s="14"/>
      <c r="C64" s="14"/>
      <c r="D64" s="14"/>
      <c r="E64" s="13"/>
      <c r="F64" s="15"/>
      <c r="G64" s="15"/>
      <c r="H64" s="27">
        <v>0</v>
      </c>
      <c r="I64" s="17" t="s">
        <v>11</v>
      </c>
      <c r="J64" s="18"/>
    </row>
    <row r="65" spans="1:10" ht="12.5">
      <c r="A65" s="13">
        <f t="shared" si="4"/>
        <v>51</v>
      </c>
      <c r="B65" s="20"/>
      <c r="C65" s="20"/>
      <c r="D65" s="20"/>
      <c r="E65" s="19"/>
      <c r="F65" s="21"/>
      <c r="G65" s="21"/>
      <c r="H65" s="28">
        <v>0</v>
      </c>
      <c r="I65" s="23" t="s">
        <v>11</v>
      </c>
      <c r="J65" s="24"/>
    </row>
    <row r="67" spans="1:10" ht="18">
      <c r="A67" s="25" t="s">
        <v>17</v>
      </c>
    </row>
    <row r="68" spans="1:10" ht="13">
      <c r="A68" s="3" t="s">
        <v>0</v>
      </c>
      <c r="B68" s="4" t="s">
        <v>9</v>
      </c>
      <c r="C68" s="4" t="s">
        <v>10</v>
      </c>
      <c r="D68" s="4" t="s">
        <v>2</v>
      </c>
      <c r="E68" s="4" t="s">
        <v>3</v>
      </c>
      <c r="F68" s="4" t="s">
        <v>4</v>
      </c>
      <c r="G68" s="4" t="s">
        <v>5</v>
      </c>
      <c r="H68" s="5" t="s">
        <v>6</v>
      </c>
      <c r="I68" s="5" t="s">
        <v>7</v>
      </c>
      <c r="J68" s="6" t="s">
        <v>8</v>
      </c>
    </row>
    <row r="69" spans="1:10" ht="12.5">
      <c r="A69" s="13">
        <f>A65+1</f>
        <v>52</v>
      </c>
      <c r="B69" s="33"/>
      <c r="C69" s="33"/>
      <c r="D69" s="34"/>
      <c r="E69" s="7"/>
      <c r="F69" s="9"/>
      <c r="G69" s="9"/>
      <c r="H69" s="26">
        <v>0</v>
      </c>
      <c r="I69" s="11" t="s">
        <v>11</v>
      </c>
      <c r="J69" s="12"/>
    </row>
    <row r="70" spans="1:10" ht="12.5">
      <c r="A70" s="13">
        <f>A69+1</f>
        <v>53</v>
      </c>
      <c r="B70" s="36"/>
      <c r="C70" s="36"/>
      <c r="D70" s="37"/>
      <c r="E70" s="13"/>
      <c r="F70" s="15"/>
      <c r="G70" s="15"/>
      <c r="H70" s="27">
        <v>0</v>
      </c>
      <c r="I70" s="17" t="s">
        <v>11</v>
      </c>
      <c r="J70" s="18"/>
    </row>
    <row r="71" spans="1:10" ht="12.5">
      <c r="A71" s="13">
        <f t="shared" ref="A71:A94" si="5">A70+1</f>
        <v>54</v>
      </c>
      <c r="B71" s="36"/>
      <c r="C71" s="36"/>
      <c r="D71" s="37"/>
      <c r="E71" s="13"/>
      <c r="F71" s="15"/>
      <c r="G71" s="15"/>
      <c r="H71" s="27">
        <v>0</v>
      </c>
      <c r="I71" s="17" t="s">
        <v>11</v>
      </c>
      <c r="J71" s="18"/>
    </row>
    <row r="72" spans="1:10" ht="12.5">
      <c r="A72" s="13">
        <f t="shared" si="5"/>
        <v>55</v>
      </c>
      <c r="B72" s="36"/>
      <c r="C72" s="36"/>
      <c r="D72" s="37"/>
      <c r="E72" s="13"/>
      <c r="F72" s="15"/>
      <c r="G72" s="15"/>
      <c r="H72" s="27">
        <v>0</v>
      </c>
      <c r="I72" s="17" t="s">
        <v>11</v>
      </c>
      <c r="J72" s="18"/>
    </row>
    <row r="73" spans="1:10" ht="12.5">
      <c r="A73" s="13">
        <f t="shared" si="5"/>
        <v>56</v>
      </c>
      <c r="B73" s="36"/>
      <c r="C73" s="36"/>
      <c r="D73" s="37"/>
      <c r="E73" s="13"/>
      <c r="F73" s="15"/>
      <c r="G73" s="15"/>
      <c r="H73" s="27">
        <v>0</v>
      </c>
      <c r="I73" s="17" t="s">
        <v>11</v>
      </c>
      <c r="J73" s="18"/>
    </row>
    <row r="74" spans="1:10" ht="12.5">
      <c r="A74" s="13">
        <f t="shared" si="5"/>
        <v>57</v>
      </c>
      <c r="B74" s="36"/>
      <c r="C74" s="36"/>
      <c r="D74" s="37"/>
      <c r="E74" s="13"/>
      <c r="F74" s="15"/>
      <c r="G74" s="15"/>
      <c r="H74" s="27">
        <v>0</v>
      </c>
      <c r="I74" s="17" t="s">
        <v>11</v>
      </c>
      <c r="J74" s="18"/>
    </row>
    <row r="75" spans="1:10" ht="12.5">
      <c r="A75" s="13">
        <f t="shared" si="5"/>
        <v>58</v>
      </c>
      <c r="B75" s="36"/>
      <c r="C75" s="36"/>
      <c r="D75" s="37"/>
      <c r="E75" s="13"/>
      <c r="F75" s="15"/>
      <c r="G75" s="15"/>
      <c r="H75" s="27">
        <v>0</v>
      </c>
      <c r="I75" s="17" t="s">
        <v>11</v>
      </c>
      <c r="J75" s="18"/>
    </row>
    <row r="76" spans="1:10" ht="12.5">
      <c r="A76" s="13">
        <f t="shared" si="5"/>
        <v>59</v>
      </c>
      <c r="B76" s="36"/>
      <c r="C76" s="36"/>
      <c r="D76" s="37"/>
      <c r="E76" s="13"/>
      <c r="F76" s="15"/>
      <c r="G76" s="15"/>
      <c r="H76" s="27">
        <v>0</v>
      </c>
      <c r="I76" s="17" t="s">
        <v>11</v>
      </c>
      <c r="J76" s="18"/>
    </row>
    <row r="77" spans="1:10" ht="12.5">
      <c r="A77" s="13">
        <f t="shared" si="5"/>
        <v>60</v>
      </c>
      <c r="B77" s="36"/>
      <c r="C77" s="36"/>
      <c r="D77" s="37"/>
      <c r="E77" s="13"/>
      <c r="F77" s="15"/>
      <c r="G77" s="15"/>
      <c r="H77" s="27">
        <v>0</v>
      </c>
      <c r="I77" s="17" t="s">
        <v>11</v>
      </c>
      <c r="J77" s="18"/>
    </row>
    <row r="78" spans="1:10" ht="12.5">
      <c r="A78" s="13">
        <f t="shared" si="5"/>
        <v>61</v>
      </c>
      <c r="B78" s="36"/>
      <c r="C78" s="36"/>
      <c r="D78" s="37"/>
      <c r="E78" s="13"/>
      <c r="F78" s="15"/>
      <c r="G78" s="15"/>
      <c r="H78" s="27">
        <v>0</v>
      </c>
      <c r="I78" s="17" t="s">
        <v>11</v>
      </c>
      <c r="J78" s="18"/>
    </row>
    <row r="79" spans="1:10" ht="12.5">
      <c r="A79" s="13">
        <f t="shared" si="5"/>
        <v>62</v>
      </c>
      <c r="B79" s="36"/>
      <c r="C79" s="36"/>
      <c r="D79" s="37"/>
      <c r="E79" s="13"/>
      <c r="F79" s="15"/>
      <c r="G79" s="15"/>
      <c r="H79" s="27">
        <v>0</v>
      </c>
      <c r="I79" s="17" t="s">
        <v>11</v>
      </c>
      <c r="J79" s="18"/>
    </row>
    <row r="80" spans="1:10" ht="12.5">
      <c r="A80" s="13">
        <f t="shared" si="5"/>
        <v>63</v>
      </c>
      <c r="B80" s="36"/>
      <c r="C80" s="36"/>
      <c r="D80" s="37"/>
      <c r="E80" s="13"/>
      <c r="F80" s="15"/>
      <c r="G80" s="15"/>
      <c r="H80" s="27">
        <v>0</v>
      </c>
      <c r="I80" s="17" t="s">
        <v>11</v>
      </c>
      <c r="J80" s="18"/>
    </row>
    <row r="81" spans="1:10" ht="12.5">
      <c r="A81" s="13">
        <f t="shared" si="5"/>
        <v>64</v>
      </c>
      <c r="B81" s="36"/>
      <c r="C81" s="36"/>
      <c r="D81" s="37"/>
      <c r="E81" s="13"/>
      <c r="F81" s="15"/>
      <c r="G81" s="15"/>
      <c r="H81" s="27">
        <v>0</v>
      </c>
      <c r="I81" s="17" t="s">
        <v>11</v>
      </c>
      <c r="J81" s="18"/>
    </row>
    <row r="82" spans="1:10" ht="12.5">
      <c r="A82" s="13">
        <f t="shared" si="5"/>
        <v>65</v>
      </c>
      <c r="B82" s="36"/>
      <c r="C82" s="36"/>
      <c r="D82" s="37"/>
      <c r="E82" s="13"/>
      <c r="F82" s="15"/>
      <c r="G82" s="15"/>
      <c r="H82" s="27">
        <v>0</v>
      </c>
      <c r="I82" s="17" t="s">
        <v>11</v>
      </c>
      <c r="J82" s="18"/>
    </row>
    <row r="83" spans="1:10" ht="12.5">
      <c r="A83" s="13">
        <f t="shared" si="5"/>
        <v>66</v>
      </c>
      <c r="B83" s="36"/>
      <c r="C83" s="36"/>
      <c r="D83" s="37"/>
      <c r="E83" s="13"/>
      <c r="F83" s="15"/>
      <c r="G83" s="15"/>
      <c r="H83" s="27">
        <v>0</v>
      </c>
      <c r="I83" s="17" t="s">
        <v>11</v>
      </c>
      <c r="J83" s="18"/>
    </row>
    <row r="84" spans="1:10" ht="12.5">
      <c r="A84" s="13">
        <f t="shared" si="5"/>
        <v>67</v>
      </c>
      <c r="B84" s="36"/>
      <c r="C84" s="36"/>
      <c r="D84" s="37"/>
      <c r="E84" s="13"/>
      <c r="F84" s="15"/>
      <c r="G84" s="15"/>
      <c r="H84" s="27">
        <v>0</v>
      </c>
      <c r="I84" s="17" t="s">
        <v>11</v>
      </c>
      <c r="J84" s="18"/>
    </row>
    <row r="85" spans="1:10" ht="12.5">
      <c r="A85" s="13">
        <f t="shared" si="5"/>
        <v>68</v>
      </c>
      <c r="B85" s="36"/>
      <c r="C85" s="36"/>
      <c r="D85" s="37"/>
      <c r="E85" s="13"/>
      <c r="F85" s="15"/>
      <c r="G85" s="15"/>
      <c r="H85" s="27">
        <v>0</v>
      </c>
      <c r="I85" s="17" t="s">
        <v>11</v>
      </c>
      <c r="J85" s="18"/>
    </row>
    <row r="86" spans="1:10" ht="12.5">
      <c r="A86" s="13">
        <f t="shared" si="5"/>
        <v>69</v>
      </c>
      <c r="B86" s="36"/>
      <c r="C86" s="36"/>
      <c r="D86" s="37"/>
      <c r="E86" s="13"/>
      <c r="F86" s="15"/>
      <c r="G86" s="15"/>
      <c r="H86" s="27">
        <v>0</v>
      </c>
      <c r="I86" s="17" t="s">
        <v>11</v>
      </c>
      <c r="J86" s="18"/>
    </row>
    <row r="87" spans="1:10" ht="12.5">
      <c r="A87" s="13">
        <f t="shared" si="5"/>
        <v>70</v>
      </c>
      <c r="B87" s="36"/>
      <c r="C87" s="36"/>
      <c r="D87" s="37"/>
      <c r="E87" s="13"/>
      <c r="F87" s="15"/>
      <c r="G87" s="15"/>
      <c r="H87" s="27">
        <v>0</v>
      </c>
      <c r="I87" s="17" t="s">
        <v>11</v>
      </c>
      <c r="J87" s="18"/>
    </row>
    <row r="88" spans="1:10" ht="12.5">
      <c r="A88" s="13">
        <f t="shared" si="5"/>
        <v>71</v>
      </c>
      <c r="B88" s="36"/>
      <c r="C88" s="36"/>
      <c r="D88" s="37"/>
      <c r="E88" s="13"/>
      <c r="F88" s="15"/>
      <c r="G88" s="15"/>
      <c r="H88" s="27">
        <v>0</v>
      </c>
      <c r="I88" s="17" t="s">
        <v>11</v>
      </c>
      <c r="J88" s="18"/>
    </row>
    <row r="89" spans="1:10" ht="12.5">
      <c r="A89" s="13">
        <f t="shared" si="5"/>
        <v>72</v>
      </c>
      <c r="B89" s="36"/>
      <c r="C89" s="36"/>
      <c r="D89" s="37"/>
      <c r="E89" s="13"/>
      <c r="F89" s="15"/>
      <c r="G89" s="15"/>
      <c r="H89" s="27">
        <v>0</v>
      </c>
      <c r="I89" s="17" t="s">
        <v>11</v>
      </c>
      <c r="J89" s="18"/>
    </row>
    <row r="90" spans="1:10" ht="12.5">
      <c r="A90" s="13">
        <f t="shared" si="5"/>
        <v>73</v>
      </c>
      <c r="B90" s="36"/>
      <c r="C90" s="36"/>
      <c r="D90" s="37"/>
      <c r="E90" s="13"/>
      <c r="F90" s="15"/>
      <c r="G90" s="15"/>
      <c r="H90" s="27">
        <v>0</v>
      </c>
      <c r="I90" s="17" t="s">
        <v>11</v>
      </c>
      <c r="J90" s="18"/>
    </row>
    <row r="91" spans="1:10" ht="12.5">
      <c r="A91" s="13">
        <f t="shared" si="5"/>
        <v>74</v>
      </c>
      <c r="B91" s="38"/>
      <c r="C91" s="38"/>
      <c r="D91" s="39"/>
      <c r="E91" s="13"/>
      <c r="F91" s="15"/>
      <c r="G91" s="15"/>
      <c r="H91" s="27">
        <v>0</v>
      </c>
      <c r="I91" s="17" t="s">
        <v>11</v>
      </c>
      <c r="J91" s="18"/>
    </row>
    <row r="92" spans="1:10" ht="12.5">
      <c r="A92" s="13">
        <f t="shared" si="5"/>
        <v>75</v>
      </c>
      <c r="B92" s="40"/>
      <c r="C92" s="40"/>
      <c r="D92" s="41"/>
      <c r="E92" s="13"/>
      <c r="F92" s="15"/>
      <c r="G92" s="15"/>
      <c r="H92" s="27">
        <v>0</v>
      </c>
      <c r="I92" s="17" t="s">
        <v>11</v>
      </c>
      <c r="J92" s="18"/>
    </row>
    <row r="93" spans="1:10" ht="12.5">
      <c r="A93" s="13">
        <f t="shared" si="5"/>
        <v>76</v>
      </c>
      <c r="B93" s="40"/>
      <c r="C93" s="40"/>
      <c r="D93" s="41"/>
      <c r="E93" s="13"/>
      <c r="F93" s="15"/>
      <c r="G93" s="15"/>
      <c r="H93" s="27">
        <v>0</v>
      </c>
      <c r="I93" s="17" t="s">
        <v>11</v>
      </c>
      <c r="J93" s="18"/>
    </row>
    <row r="94" spans="1:10" ht="12.5">
      <c r="A94" s="13">
        <f t="shared" si="5"/>
        <v>77</v>
      </c>
      <c r="B94" s="42"/>
      <c r="C94" s="42"/>
      <c r="D94" s="43"/>
      <c r="E94" s="19"/>
      <c r="F94" s="21"/>
      <c r="G94" s="21"/>
      <c r="H94" s="28">
        <v>0</v>
      </c>
      <c r="I94" s="23" t="s">
        <v>11</v>
      </c>
      <c r="J94" s="24"/>
    </row>
  </sheetData>
  <printOptions horizontalCentered="1" gridLines="1"/>
  <pageMargins left="0.7" right="0.7" top="0.75" bottom="0.75" header="0" footer="0"/>
  <pageSetup paperSize="9" scale="67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9"/>
  <sheetViews>
    <sheetView workbookViewId="0"/>
  </sheetViews>
  <sheetFormatPr baseColWidth="10" defaultColWidth="14.453125" defaultRowHeight="15.75" customHeight="1"/>
  <cols>
    <col min="2" max="2" width="23" customWidth="1"/>
    <col min="3" max="5" width="28.54296875" customWidth="1"/>
    <col min="6" max="7" width="10.7265625" customWidth="1"/>
  </cols>
  <sheetData>
    <row r="1" spans="1:7" ht="18">
      <c r="A1" s="25" t="str">
        <f>Startlist!A1</f>
        <v xml:space="preserve">U10 2014 og yngre </v>
      </c>
    </row>
    <row r="2" spans="1:7" ht="14.5">
      <c r="A2" s="44" t="str">
        <f>Startlist!A2</f>
        <v>Startnummer</v>
      </c>
      <c r="B2" s="45" t="s">
        <v>1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</row>
    <row r="3" spans="1:7" ht="29.5">
      <c r="A3" s="46">
        <f>Startlist!A3</f>
        <v>1</v>
      </c>
      <c r="B3" s="47" t="str">
        <f>CONCATENATE(Startlist!B3, ", ", Startlist!C3, ", ", Startlist!D3)</f>
        <v>Amund Ødegård, Yarra, Vikersund Idrettsforening</v>
      </c>
      <c r="C3" s="44"/>
      <c r="D3" s="44"/>
      <c r="E3" s="44"/>
      <c r="F3" s="44"/>
      <c r="G3" s="44"/>
    </row>
    <row r="4" spans="1:7" ht="36.75" customHeight="1">
      <c r="A4" s="46">
        <f>Startlist!A4</f>
        <v>2</v>
      </c>
      <c r="B4" s="47" t="str">
        <f>CONCATENATE(Startlist!B4, ", ", Startlist!C4, ", ", Startlist!D4)</f>
        <v>Ask Halle, Kristensen, Kongsberg Freestyleklubb</v>
      </c>
      <c r="C4" s="44"/>
      <c r="D4" s="44"/>
      <c r="E4" s="44"/>
      <c r="F4" s="44"/>
      <c r="G4" s="44"/>
    </row>
    <row r="5" spans="1:7" ht="36.75" customHeight="1">
      <c r="A5" s="46">
        <f>Startlist!A5</f>
        <v>3</v>
      </c>
      <c r="B5" s="47" t="str">
        <f>CONCATENATE(Startlist!B5, ", ", Startlist!C5, ", ", Startlist!D5)</f>
        <v>Emrik Mjøseng, Tuko, Kongsberg Freestyleklubb</v>
      </c>
      <c r="C5" s="44"/>
      <c r="D5" s="44"/>
      <c r="E5" s="44"/>
      <c r="F5" s="44"/>
      <c r="G5" s="44"/>
    </row>
    <row r="6" spans="1:7" ht="36.75" customHeight="1">
      <c r="A6" s="46">
        <f>Startlist!A6</f>
        <v>4</v>
      </c>
      <c r="B6" s="47" t="str">
        <f>CONCATENATE(Startlist!B6, ", ", Startlist!C6, ", ", Startlist!D6)</f>
        <v>Filip Wojtaszek, Gulbrandsen, Kongsberg Idrettsforening</v>
      </c>
      <c r="C6" s="44"/>
      <c r="D6" s="44"/>
      <c r="E6" s="44"/>
      <c r="F6" s="44"/>
      <c r="G6" s="44"/>
    </row>
    <row r="7" spans="1:7" ht="14.5">
      <c r="A7" s="15" t="e">
        <f>Startlist!#REF!</f>
        <v>#REF!</v>
      </c>
      <c r="B7" s="48"/>
    </row>
    <row r="8" spans="1:7" ht="18">
      <c r="A8" s="25" t="e">
        <f>Startlist!#REF!</f>
        <v>#REF!</v>
      </c>
      <c r="B8" s="48"/>
    </row>
    <row r="9" spans="1:7" ht="14.5">
      <c r="A9" s="44" t="e">
        <f>Startlist!#REF!</f>
        <v>#REF!</v>
      </c>
      <c r="B9" s="45" t="s">
        <v>1</v>
      </c>
      <c r="C9" s="44" t="s">
        <v>3</v>
      </c>
      <c r="D9" s="44" t="s">
        <v>4</v>
      </c>
      <c r="E9" s="44" t="s">
        <v>5</v>
      </c>
      <c r="F9" s="44" t="s">
        <v>6</v>
      </c>
      <c r="G9" s="44" t="s">
        <v>7</v>
      </c>
    </row>
    <row r="10" spans="1:7" ht="29.5">
      <c r="A10" s="46">
        <f>Startlist!A7</f>
        <v>5</v>
      </c>
      <c r="B10" s="47" t="str">
        <f>CONCATENATE(Startlist!B7, ", ", Startlist!C7, ", ", Startlist!D7)</f>
        <v>Fillip, Gulhaugen-Bolkesjø, Kongsberg Freestyleklubb</v>
      </c>
      <c r="C10" s="44"/>
      <c r="D10" s="44"/>
      <c r="E10" s="44"/>
      <c r="F10" s="44"/>
      <c r="G10" s="44"/>
    </row>
    <row r="11" spans="1:7" ht="36" customHeight="1">
      <c r="A11" s="46">
        <f>Startlist!A8</f>
        <v>6</v>
      </c>
      <c r="B11" s="47" t="str">
        <f>CONCATENATE(Startlist!B8, ", ", Startlist!C8, ", ", Startlist!D8)</f>
        <v>Hellik, Stevning, Kongsberg Freestyleklubb</v>
      </c>
      <c r="C11" s="44"/>
      <c r="D11" s="44"/>
      <c r="E11" s="44"/>
      <c r="F11" s="44"/>
      <c r="G11" s="44"/>
    </row>
    <row r="12" spans="1:7" ht="36" customHeight="1">
      <c r="A12" s="46">
        <f>Startlist!A9</f>
        <v>7</v>
      </c>
      <c r="B12" s="47" t="str">
        <f>CONCATENATE(Startlist!B9, ", ", Startlist!C9, ", ", Startlist!D9)</f>
        <v>Iben Elise Lindberg, Sivertsen, Kongsberg Idrettsforening</v>
      </c>
      <c r="C12" s="44"/>
      <c r="D12" s="44"/>
      <c r="E12" s="44"/>
      <c r="F12" s="44"/>
      <c r="G12" s="44"/>
    </row>
    <row r="13" spans="1:7" ht="36" customHeight="1">
      <c r="A13" s="46" t="e">
        <f>Startlist!#REF!</f>
        <v>#REF!</v>
      </c>
      <c r="B13" s="47" t="e">
        <f>CONCATENATE(Startlist!#REF!, ", ", Startlist!#REF!, ", ", Startlist!#REF!)</f>
        <v>#REF!</v>
      </c>
      <c r="C13" s="44"/>
      <c r="D13" s="44"/>
      <c r="E13" s="44"/>
      <c r="F13" s="44"/>
      <c r="G13" s="44"/>
    </row>
    <row r="14" spans="1:7" ht="16.5">
      <c r="A14" s="15">
        <f>Startlist!A23</f>
        <v>0</v>
      </c>
      <c r="B14" s="48"/>
    </row>
    <row r="15" spans="1:7" ht="19.5">
      <c r="A15" s="25" t="str">
        <f>Startlist!A24</f>
        <v xml:space="preserve">U12 2012-2013  </v>
      </c>
      <c r="B15" s="48"/>
    </row>
    <row r="16" spans="1:7" ht="16.5">
      <c r="A16" s="44" t="str">
        <f>Startlist!A25</f>
        <v>Startnummer</v>
      </c>
      <c r="B16" s="45" t="s">
        <v>1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7</v>
      </c>
    </row>
    <row r="17" spans="1:7" ht="49.5">
      <c r="A17" s="46">
        <f>Startlist!A26</f>
        <v>21</v>
      </c>
      <c r="B17" s="47" t="str">
        <f>CONCATENATE(Startlist!B26, ", ", Startlist!C26, ", ", Startlist!D26)</f>
        <v>Ada Tonby, Emilsen, Kongsberg Freestyleklubb</v>
      </c>
      <c r="C17" s="44"/>
      <c r="D17" s="44"/>
      <c r="E17" s="44"/>
      <c r="F17" s="44"/>
      <c r="G17" s="44"/>
    </row>
    <row r="18" spans="1:7" ht="49.5">
      <c r="A18" s="46">
        <f>Startlist!A27</f>
        <v>22</v>
      </c>
      <c r="B18" s="47" t="str">
        <f>CONCATENATE(Startlist!B27, ", ", Startlist!C27, ", ", Startlist!D27)</f>
        <v>Andreas, Wahlberg, Kongsberg Freestyleklubb</v>
      </c>
      <c r="C18" s="44"/>
      <c r="D18" s="44"/>
      <c r="E18" s="44"/>
      <c r="F18" s="44"/>
      <c r="G18" s="44"/>
    </row>
    <row r="19" spans="1:7" ht="49.5">
      <c r="A19" s="46">
        <f>Startlist!A28</f>
        <v>23</v>
      </c>
      <c r="B19" s="47" t="str">
        <f>CONCATENATE(Startlist!B28, ", ", Startlist!C28, ", ", Startlist!D28)</f>
        <v>Brita Tiller, Wetterstad, Efteløt Idrettslag</v>
      </c>
      <c r="C19" s="44"/>
      <c r="D19" s="44"/>
      <c r="E19" s="44"/>
      <c r="F19" s="44"/>
      <c r="G19" s="44"/>
    </row>
    <row r="20" spans="1:7" ht="49.5">
      <c r="A20" s="46">
        <f>Startlist!A29</f>
        <v>24</v>
      </c>
      <c r="B20" s="47" t="str">
        <f>CONCATENATE(Startlist!B29, ", ", Startlist!C29, ", ", Startlist!D29)</f>
        <v>Casper Handeland, Bekkjorden, Kongsberg Freestyleklubb</v>
      </c>
      <c r="C20" s="44"/>
      <c r="D20" s="44"/>
      <c r="E20" s="44"/>
      <c r="F20" s="44"/>
      <c r="G20" s="44"/>
    </row>
    <row r="21" spans="1:7" ht="49.5">
      <c r="A21" s="46">
        <f>Startlist!A30</f>
        <v>25</v>
      </c>
      <c r="B21" s="47" t="str">
        <f>CONCATENATE(Startlist!B30, ", ", Startlist!C30, ", ", Startlist!D30)</f>
        <v>Elias Leander, Rossvik, Aron Sportsklubb</v>
      </c>
      <c r="C21" s="44"/>
      <c r="D21" s="44"/>
      <c r="E21" s="44"/>
      <c r="F21" s="44"/>
      <c r="G21" s="44"/>
    </row>
    <row r="22" spans="1:7" ht="49.5">
      <c r="A22" s="46">
        <f>Startlist!A31</f>
        <v>26</v>
      </c>
      <c r="B22" s="47" t="str">
        <f>CONCATENATE(Startlist!B31, ", ", Startlist!C31, ", ", Startlist!D31)</f>
        <v>Emil, Madsen, Vikersund Idrettsforening</v>
      </c>
      <c r="C22" s="44"/>
      <c r="D22" s="44"/>
      <c r="E22" s="44"/>
      <c r="F22" s="44"/>
      <c r="G22" s="44"/>
    </row>
    <row r="23" spans="1:7" ht="49.5">
      <c r="A23" s="46">
        <f>Startlist!A32</f>
        <v>27</v>
      </c>
      <c r="B23" s="47" t="str">
        <f>CONCATENATE(Startlist!B32, ", ", Startlist!C32, ", ", Startlist!D32)</f>
        <v>Emil, Tuko-Gjærevoll, Kongsberg Freestyleklubb</v>
      </c>
      <c r="C23" s="44"/>
      <c r="D23" s="44"/>
      <c r="E23" s="44"/>
      <c r="F23" s="44"/>
      <c r="G23" s="44"/>
    </row>
    <row r="24" spans="1:7" ht="49.5">
      <c r="A24" s="46">
        <f>Startlist!A33</f>
        <v>28</v>
      </c>
      <c r="B24" s="47" t="str">
        <f>CONCATENATE(Startlist!B33, ", ", Startlist!C33, ", ", Startlist!D33)</f>
        <v>Emrik Tonby, Kløvstad, Kongsberg Freestyleklubb</v>
      </c>
      <c r="C24" s="44"/>
      <c r="D24" s="44"/>
      <c r="E24" s="44"/>
      <c r="F24" s="44"/>
      <c r="G24" s="44"/>
    </row>
    <row r="25" spans="1:7" ht="49.5">
      <c r="A25" s="46">
        <f>Startlist!A34</f>
        <v>29</v>
      </c>
      <c r="B25" s="47" t="str">
        <f>CONCATENATE(Startlist!B34, ", ", Startlist!C34, ", ", Startlist!D34)</f>
        <v>Leo Lindberg, Sivertsen, Kongsberg Freestyleklubb</v>
      </c>
      <c r="C25" s="44"/>
      <c r="D25" s="44"/>
      <c r="E25" s="44"/>
      <c r="F25" s="44"/>
      <c r="G25" s="44"/>
    </row>
    <row r="26" spans="1:7" ht="49.5">
      <c r="A26" s="46">
        <f>Startlist!A35</f>
        <v>30</v>
      </c>
      <c r="B26" s="47" t="str">
        <f>CONCATENATE(Startlist!B35, ", ", Startlist!C35, ", ", Startlist!D35)</f>
        <v>Ludvig Arthur, Meum, Kongsberg Freestyleklubb</v>
      </c>
      <c r="C26" s="44"/>
      <c r="D26" s="44"/>
      <c r="E26" s="44"/>
      <c r="F26" s="44"/>
      <c r="G26" s="44"/>
    </row>
    <row r="27" spans="1:7" ht="49.5">
      <c r="A27" s="46">
        <f>Startlist!A36</f>
        <v>31</v>
      </c>
      <c r="B27" s="47" t="str">
        <f>CONCATENATE(Startlist!B36, ", ", Startlist!C36, ", ", Startlist!D36)</f>
        <v>Ola Opjorden, Landsverk, Kongsberg Freestyleklubb</v>
      </c>
      <c r="C27" s="44"/>
      <c r="D27" s="44"/>
      <c r="E27" s="44"/>
      <c r="F27" s="44"/>
      <c r="G27" s="44"/>
    </row>
    <row r="28" spans="1:7" ht="35.25" customHeight="1">
      <c r="A28" s="46">
        <f>Startlist!A37</f>
        <v>32</v>
      </c>
      <c r="B28" s="47" t="str">
        <f>CONCATENATE(Startlist!B37, ", ", Startlist!C37, ", ", Startlist!D37)</f>
        <v>Oskar Flindt, Asperheim, Kongsberg Freestyleklubb</v>
      </c>
      <c r="C28" s="44"/>
      <c r="D28" s="44"/>
      <c r="E28" s="44"/>
      <c r="F28" s="44"/>
      <c r="G28" s="44"/>
    </row>
    <row r="29" spans="1:7" ht="35.25" customHeight="1">
      <c r="A29" s="46">
        <f>Startlist!A38</f>
        <v>33</v>
      </c>
      <c r="B29" s="47" t="str">
        <f>CONCATENATE(Startlist!B38, ", ", Startlist!C38, ", ", Startlist!D38)</f>
        <v>Rasmus Synak, Reitan, Kongsberg Freestyleklubb</v>
      </c>
      <c r="C29" s="44"/>
      <c r="D29" s="44"/>
      <c r="E29" s="44"/>
      <c r="F29" s="44"/>
      <c r="G29" s="44"/>
    </row>
    <row r="30" spans="1:7" ht="35.25" customHeight="1">
      <c r="A30" s="46">
        <f>Startlist!A39</f>
        <v>34</v>
      </c>
      <c r="B30" s="47" t="str">
        <f>CONCATENATE(Startlist!B39, ", ", Startlist!C39, ", ", Startlist!D39)</f>
        <v xml:space="preserve">BIB mangler, , </v>
      </c>
      <c r="C30" s="44"/>
      <c r="D30" s="44"/>
      <c r="E30" s="44"/>
      <c r="F30" s="44"/>
      <c r="G30" s="44"/>
    </row>
    <row r="31" spans="1:7" ht="16.5">
      <c r="A31" s="15">
        <f>Startlist!A45</f>
        <v>0</v>
      </c>
      <c r="B31" s="48"/>
    </row>
    <row r="32" spans="1:7" ht="19.5">
      <c r="A32" s="25" t="str">
        <f>Startlist!A46</f>
        <v>Yngre Junior Jenter 2010 - 2011</v>
      </c>
      <c r="B32" s="48"/>
    </row>
    <row r="33" spans="1:7" ht="16.5">
      <c r="A33" s="44" t="str">
        <f>Startlist!A47</f>
        <v>Startnummer</v>
      </c>
      <c r="B33" s="45" t="s">
        <v>1</v>
      </c>
      <c r="C33" s="44" t="s">
        <v>3</v>
      </c>
      <c r="D33" s="44" t="s">
        <v>4</v>
      </c>
      <c r="E33" s="44" t="s">
        <v>5</v>
      </c>
      <c r="F33" s="44" t="s">
        <v>6</v>
      </c>
      <c r="G33" s="44" t="s">
        <v>7</v>
      </c>
    </row>
    <row r="34" spans="1:7" ht="29.5">
      <c r="A34" s="46" t="e">
        <f>Startlist!#REF!</f>
        <v>#REF!</v>
      </c>
      <c r="B34" s="47" t="e">
        <f>CONCATENATE(Startlist!#REF!, ", ", Startlist!#REF!, ", ", Startlist!#REF!)</f>
        <v>#REF!</v>
      </c>
      <c r="C34" s="44"/>
      <c r="D34" s="44"/>
      <c r="E34" s="44"/>
      <c r="F34" s="44"/>
      <c r="G34" s="44"/>
    </row>
    <row r="35" spans="1:7" ht="36" customHeight="1">
      <c r="A35" s="46" t="e">
        <f>Startlist!#REF!</f>
        <v>#REF!</v>
      </c>
      <c r="B35" s="47" t="e">
        <f>CONCATENATE(Startlist!#REF!, ", ", Startlist!#REF!, ", ", Startlist!#REF!)</f>
        <v>#REF!</v>
      </c>
      <c r="C35" s="44"/>
      <c r="D35" s="44"/>
      <c r="E35" s="44"/>
      <c r="F35" s="44"/>
      <c r="G35" s="44"/>
    </row>
    <row r="36" spans="1:7" ht="36" customHeight="1">
      <c r="A36" s="46" t="e">
        <f>Startlist!#REF!</f>
        <v>#REF!</v>
      </c>
      <c r="B36" s="47" t="e">
        <f>CONCATENATE(Startlist!#REF!, ", ", Startlist!#REF!, ", ", Startlist!#REF!)</f>
        <v>#REF!</v>
      </c>
      <c r="C36" s="44"/>
      <c r="D36" s="44"/>
      <c r="E36" s="44"/>
      <c r="F36" s="44"/>
      <c r="G36" s="44"/>
    </row>
    <row r="37" spans="1:7" ht="36" customHeight="1">
      <c r="A37" s="46">
        <f>Startlist!A50</f>
        <v>42</v>
      </c>
      <c r="B37" s="47" t="str">
        <f>CONCATENATE(Startlist!B50, ", ", Startlist!C50, ", ", Startlist!D50)</f>
        <v xml:space="preserve">, , </v>
      </c>
      <c r="C37" s="44"/>
      <c r="D37" s="44"/>
      <c r="E37" s="44"/>
      <c r="F37" s="44"/>
      <c r="G37" s="44"/>
    </row>
    <row r="38" spans="1:7" ht="16.5">
      <c r="A38" s="15">
        <f>Startlist!A52</f>
        <v>0</v>
      </c>
      <c r="B38" s="48"/>
    </row>
    <row r="39" spans="1:7" ht="19.5">
      <c r="A39" s="25" t="str">
        <f>Startlist!A53</f>
        <v>Yngre Junior Gutter 2010 - 2011</v>
      </c>
      <c r="B39" s="48"/>
    </row>
    <row r="40" spans="1:7" ht="16.5">
      <c r="A40" s="44" t="str">
        <f>Startlist!A54</f>
        <v>Startnummer</v>
      </c>
      <c r="B40" s="45" t="s">
        <v>1</v>
      </c>
      <c r="C40" s="44" t="s">
        <v>3</v>
      </c>
      <c r="D40" s="44" t="s">
        <v>4</v>
      </c>
      <c r="E40" s="44" t="s">
        <v>5</v>
      </c>
      <c r="F40" s="44" t="s">
        <v>6</v>
      </c>
      <c r="G40" s="44" t="s">
        <v>7</v>
      </c>
    </row>
    <row r="41" spans="1:7" ht="49.5">
      <c r="A41" s="46">
        <f>Startlist!A55</f>
        <v>43</v>
      </c>
      <c r="B41" s="47" t="str">
        <f>CONCATENATE(Startlist!B55, ", ", Startlist!C55, ", ", Startlist!D55)</f>
        <v>Andreas, Hedenstad, Kongsberg Freestyleklubb</v>
      </c>
      <c r="C41" s="44"/>
      <c r="D41" s="44"/>
      <c r="E41" s="44"/>
      <c r="F41" s="44"/>
      <c r="G41" s="44"/>
    </row>
    <row r="42" spans="1:7" ht="49.5">
      <c r="A42" s="46">
        <f>Startlist!A56</f>
        <v>50</v>
      </c>
      <c r="B42" s="47" t="str">
        <f>CONCATENATE(Startlist!B56, ", ", Startlist!C56, ", ", Startlist!D56)</f>
        <v>Oliver Haugen, Skjennum, Aron Sportsklubb</v>
      </c>
      <c r="C42" s="44"/>
      <c r="D42" s="44"/>
      <c r="E42" s="44"/>
      <c r="F42" s="44"/>
      <c r="G42" s="44"/>
    </row>
    <row r="43" spans="1:7" ht="49.5">
      <c r="A43" s="46">
        <f>Startlist!A57</f>
        <v>56</v>
      </c>
      <c r="B43" s="47" t="str">
        <f>CONCATENATE(Startlist!B57, ", ", Startlist!C57, ", ", Startlist!D57)</f>
        <v>Vegard Shalom, Grøndal, Aron Sportsklubb</v>
      </c>
      <c r="C43" s="44"/>
      <c r="D43" s="44"/>
      <c r="E43" s="44"/>
      <c r="F43" s="44"/>
      <c r="G43" s="44"/>
    </row>
    <row r="44" spans="1:7" ht="33">
      <c r="A44" s="46">
        <f>Startlist!A58</f>
        <v>49</v>
      </c>
      <c r="B44" s="47" t="str">
        <f>CONCATENATE(Startlist!B58, ", ", Startlist!C58, ", ", Startlist!D58)</f>
        <v>Oliver, Vorsmann, Geilo Idrettslag</v>
      </c>
      <c r="C44" s="44"/>
      <c r="D44" s="44"/>
      <c r="E44" s="44"/>
      <c r="F44" s="44"/>
      <c r="G44" s="44"/>
    </row>
    <row r="45" spans="1:7" ht="49.5">
      <c r="A45" s="46">
        <f>Startlist!A59</f>
        <v>54</v>
      </c>
      <c r="B45" s="47" t="str">
        <f>CONCATENATE(Startlist!B59, ", ", Startlist!C59, ", ", Startlist!D59)</f>
        <v>Teodor Helle, Mathisen, Kongsberg Freestyleklubb</v>
      </c>
      <c r="C45" s="44"/>
      <c r="D45" s="44"/>
      <c r="E45" s="44"/>
      <c r="F45" s="44"/>
      <c r="G45" s="44"/>
    </row>
    <row r="46" spans="1:7" ht="33">
      <c r="A46" s="46">
        <f>Startlist!A60</f>
        <v>55</v>
      </c>
      <c r="B46" s="47" t="str">
        <f>CONCATENATE(Startlist!B60, ", ", Startlist!C60, ", ", Startlist!D60)</f>
        <v>Teodor Løkken, Stormo, Aron Sportsklubb</v>
      </c>
      <c r="C46" s="44"/>
      <c r="D46" s="44"/>
      <c r="E46" s="44"/>
      <c r="F46" s="44"/>
      <c r="G46" s="44"/>
    </row>
    <row r="47" spans="1:7" ht="49.5">
      <c r="A47" s="46">
        <f>Startlist!A61</f>
        <v>46</v>
      </c>
      <c r="B47" s="47" t="str">
        <f>CONCATENATE(Startlist!B61, ", ", Startlist!C61, ", ", Startlist!D61)</f>
        <v>Fredrik Slettemo, Brekke, Kongsberg Freestyleklubb</v>
      </c>
      <c r="C47" s="44"/>
      <c r="D47" s="44"/>
      <c r="E47" s="44"/>
      <c r="F47" s="44"/>
      <c r="G47" s="44"/>
    </row>
    <row r="48" spans="1:7" ht="49.5">
      <c r="A48" s="46">
        <f>Startlist!A62</f>
        <v>47</v>
      </c>
      <c r="B48" s="47" t="str">
        <f>CONCATENATE(Startlist!B62, ", ", Startlist!C62, ", ", Startlist!D62)</f>
        <v>Johann, Fjøslid-Johansen, Kongsberg Freestyleklubb</v>
      </c>
      <c r="C48" s="44"/>
      <c r="D48" s="44"/>
      <c r="E48" s="44"/>
      <c r="F48" s="44"/>
      <c r="G48" s="44"/>
    </row>
    <row r="49" spans="1:7" ht="49.5">
      <c r="A49" s="46">
        <f>Startlist!A63</f>
        <v>53</v>
      </c>
      <c r="B49" s="47" t="str">
        <f>CONCATENATE(Startlist!B63, ", ", Startlist!C63, ", ", Startlist!D63)</f>
        <v>Sondre Eriksen, Langedal, Aron Sportsklubb</v>
      </c>
      <c r="C49" s="44"/>
      <c r="D49" s="44"/>
      <c r="E49" s="44"/>
      <c r="F49" s="44"/>
      <c r="G49" s="44"/>
    </row>
    <row r="50" spans="1:7" ht="49.5">
      <c r="A50" s="46">
        <f>Startlist!A64</f>
        <v>58</v>
      </c>
      <c r="B50" s="47" t="str">
        <f>CONCATENATE(Startlist!B64, ", ", Startlist!C64, ", ", Startlist!D64)</f>
        <v>Sindre, Johansen, Vikersund Idrettsforening</v>
      </c>
      <c r="C50" s="44"/>
      <c r="D50" s="44"/>
      <c r="E50" s="44"/>
      <c r="F50" s="44"/>
      <c r="G50" s="44"/>
    </row>
    <row r="51" spans="1:7" ht="49.5">
      <c r="A51" s="46">
        <f>Startlist!A65</f>
        <v>51</v>
      </c>
      <c r="B51" s="47" t="str">
        <f>CONCATENATE(Startlist!B65, ", ", Startlist!C65, ", ", Startlist!D65)</f>
        <v>Oscar Emanuel, Moe, Vikersund Idrettsforening</v>
      </c>
      <c r="C51" s="44"/>
      <c r="D51" s="44"/>
      <c r="E51" s="44"/>
      <c r="F51" s="44"/>
      <c r="G51" s="44"/>
    </row>
    <row r="52" spans="1:7" ht="49.5">
      <c r="A52" s="46">
        <f>Startlist!A66</f>
        <v>44</v>
      </c>
      <c r="B52" s="47" t="str">
        <f>CONCATENATE(Startlist!B66, ", ", Startlist!C66, ", ", Startlist!D66)</f>
        <v>Bastian, Sandbeck-Nordbø, Vikersund Idrettsforening</v>
      </c>
      <c r="C52" s="44"/>
      <c r="D52" s="44"/>
      <c r="E52" s="44"/>
      <c r="F52" s="44"/>
      <c r="G52" s="44"/>
    </row>
    <row r="53" spans="1:7" ht="49.5">
      <c r="A53" s="46">
        <f>Startlist!A67</f>
        <v>52</v>
      </c>
      <c r="B53" s="47" t="str">
        <f>CONCATENATE(Startlist!B67, ", ", Startlist!C67, ", ", Startlist!D67)</f>
        <v>Sjur Ødegård, Yarra, Vikersund Idrettsforening</v>
      </c>
      <c r="C53" s="44"/>
      <c r="D53" s="44"/>
      <c r="E53" s="44"/>
      <c r="F53" s="44"/>
      <c r="G53" s="44"/>
    </row>
    <row r="54" spans="1:7" ht="35.25" customHeight="1">
      <c r="A54" s="46">
        <f>Startlist!A68</f>
        <v>48</v>
      </c>
      <c r="B54" s="47" t="str">
        <f>CONCATENATE(Startlist!B68, ", ", Startlist!C68, ", ", Startlist!D68)</f>
        <v>Marijus, Norvila, Kongsberg Freestyleklubb</v>
      </c>
      <c r="C54" s="44"/>
      <c r="D54" s="44"/>
      <c r="E54" s="44"/>
      <c r="F54" s="44"/>
      <c r="G54" s="44"/>
    </row>
    <row r="55" spans="1:7" ht="36" customHeight="1">
      <c r="A55" s="46">
        <f>Startlist!A69</f>
        <v>57</v>
      </c>
      <c r="B55" s="47" t="str">
        <f>CONCATENATE(Startlist!B69, ", ", Startlist!C69, ", ", Startlist!D69)</f>
        <v>Benjamin, Haugan, Kongsberg Freestyleklubb</v>
      </c>
      <c r="C55" s="44"/>
      <c r="D55" s="44"/>
      <c r="E55" s="44"/>
      <c r="F55" s="44"/>
      <c r="G55" s="44"/>
    </row>
    <row r="56" spans="1:7" ht="36" customHeight="1">
      <c r="A56" s="46">
        <f>Startlist!A70</f>
        <v>45</v>
      </c>
      <c r="B56" s="47" t="str">
        <f>CONCATENATE(Startlist!B70, ", ", Startlist!C70, ", ", Startlist!D70)</f>
        <v>Felix Hellgren, Baklien, Heming Idrettslaget</v>
      </c>
      <c r="C56" s="44"/>
      <c r="D56" s="44"/>
      <c r="E56" s="44"/>
      <c r="F56" s="44"/>
      <c r="G56" s="44"/>
    </row>
    <row r="57" spans="1:7" ht="36" customHeight="1">
      <c r="A57" s="46">
        <f>Startlist!A71</f>
        <v>59</v>
      </c>
      <c r="B57" s="47" t="str">
        <f>CONCATENATE(Startlist!B71, ", ", Startlist!C71, ", ", Startlist!D71)</f>
        <v xml:space="preserve">, , </v>
      </c>
      <c r="C57" s="44"/>
      <c r="D57" s="44"/>
      <c r="E57" s="44"/>
      <c r="F57" s="44"/>
      <c r="G57" s="44"/>
    </row>
    <row r="58" spans="1:7" ht="16.5">
      <c r="A58" s="15">
        <f>Startlist!A72</f>
        <v>0</v>
      </c>
      <c r="B58" s="48"/>
    </row>
    <row r="59" spans="1:7" ht="19.5">
      <c r="A59" s="25" t="str">
        <f>Startlist!A73</f>
        <v>Junior Jenter 2006-2009</v>
      </c>
      <c r="B59" s="48"/>
    </row>
    <row r="60" spans="1:7" ht="16.5">
      <c r="A60" s="44" t="str">
        <f>Startlist!A74</f>
        <v>Startnummer</v>
      </c>
      <c r="B60" s="45" t="s">
        <v>1</v>
      </c>
      <c r="C60" s="44" t="s">
        <v>3</v>
      </c>
      <c r="D60" s="44" t="s">
        <v>4</v>
      </c>
      <c r="E60" s="44" t="s">
        <v>5</v>
      </c>
      <c r="F60" s="44" t="s">
        <v>6</v>
      </c>
      <c r="G60" s="44" t="s">
        <v>7</v>
      </c>
    </row>
    <row r="61" spans="1:7" ht="29.5">
      <c r="A61" s="46">
        <f>Startlist!A75</f>
        <v>60</v>
      </c>
      <c r="B61" s="47" t="str">
        <f>CONCATENATE(Startlist!B75, ", ", Startlist!C75, ", ", Startlist!D75)</f>
        <v xml:space="preserve">, , </v>
      </c>
      <c r="C61" s="44"/>
      <c r="D61" s="44"/>
      <c r="E61" s="44"/>
      <c r="F61" s="44"/>
      <c r="G61" s="44"/>
    </row>
    <row r="62" spans="1:7" ht="29.5">
      <c r="A62" s="46">
        <f>Startlist!A76</f>
        <v>61</v>
      </c>
      <c r="B62" s="47" t="str">
        <f>CONCATENATE(Startlist!B76, ", ", Startlist!C76, ", ", Startlist!D76)</f>
        <v xml:space="preserve">, , </v>
      </c>
      <c r="C62" s="44"/>
      <c r="D62" s="44"/>
      <c r="E62" s="44"/>
      <c r="F62" s="44"/>
      <c r="G62" s="44"/>
    </row>
    <row r="63" spans="1:7" ht="29.5">
      <c r="A63" s="46">
        <f>Startlist!A77</f>
        <v>62</v>
      </c>
      <c r="B63" s="47" t="str">
        <f>CONCATENATE(Startlist!B77, ", ", Startlist!C77, ", ", Startlist!D77)</f>
        <v xml:space="preserve">, , </v>
      </c>
      <c r="C63" s="44"/>
      <c r="D63" s="44"/>
      <c r="E63" s="44"/>
      <c r="F63" s="44"/>
      <c r="G63" s="44"/>
    </row>
    <row r="64" spans="1:7" ht="29.5">
      <c r="A64" s="46">
        <f>Startlist!A78</f>
        <v>63</v>
      </c>
      <c r="B64" s="47" t="str">
        <f>CONCATENATE(Startlist!B78, ", ", Startlist!C78, ", ", Startlist!D78)</f>
        <v xml:space="preserve">, , </v>
      </c>
      <c r="C64" s="44"/>
      <c r="D64" s="44"/>
      <c r="E64" s="44"/>
      <c r="F64" s="44"/>
      <c r="G64" s="44"/>
    </row>
    <row r="65" spans="1:7" ht="29.5">
      <c r="A65" s="46">
        <f>Startlist!A79</f>
        <v>64</v>
      </c>
      <c r="B65" s="47" t="str">
        <f>CONCATENATE(Startlist!B79, ", ", Startlist!C79, ", ", Startlist!D79)</f>
        <v xml:space="preserve">, , </v>
      </c>
      <c r="C65" s="44"/>
      <c r="D65" s="44"/>
      <c r="E65" s="44"/>
      <c r="F65" s="44"/>
      <c r="G65" s="44"/>
    </row>
    <row r="66" spans="1:7" ht="36.75" customHeight="1">
      <c r="A66" s="46" t="e">
        <f>Startlist!#REF!</f>
        <v>#REF!</v>
      </c>
      <c r="B66" s="47" t="e">
        <f>CONCATENATE(Startlist!#REF!, ", ", Startlist!#REF!, ", ", Startlist!#REF!)</f>
        <v>#REF!</v>
      </c>
      <c r="C66" s="44"/>
      <c r="D66" s="44"/>
      <c r="E66" s="44"/>
      <c r="F66" s="44"/>
      <c r="G66" s="44"/>
    </row>
    <row r="67" spans="1:7" ht="36.75" customHeight="1">
      <c r="A67" s="46" t="e">
        <f>Startlist!#REF!</f>
        <v>#REF!</v>
      </c>
      <c r="B67" s="47" t="e">
        <f>CONCATENATE(Startlist!#REF!, ", ", Startlist!#REF!, ", ", Startlist!#REF!)</f>
        <v>#REF!</v>
      </c>
      <c r="C67" s="44"/>
      <c r="D67" s="44"/>
      <c r="E67" s="44"/>
      <c r="F67" s="44"/>
      <c r="G67" s="44"/>
    </row>
    <row r="68" spans="1:7" ht="36.75" customHeight="1">
      <c r="A68" s="46" t="e">
        <f>Startlist!#REF!</f>
        <v>#REF!</v>
      </c>
      <c r="B68" s="47" t="e">
        <f>CONCATENATE(Startlist!#REF!, ", ", Startlist!#REF!, ", ", Startlist!#REF!)</f>
        <v>#REF!</v>
      </c>
      <c r="C68" s="44"/>
      <c r="D68" s="44"/>
      <c r="E68" s="44"/>
      <c r="F68" s="44"/>
      <c r="G68" s="44"/>
    </row>
    <row r="69" spans="1:7" ht="16.5">
      <c r="A69" s="15">
        <f>Startlist!A80</f>
        <v>0</v>
      </c>
      <c r="B69" s="48"/>
    </row>
    <row r="70" spans="1:7" ht="19.5">
      <c r="A70" s="25" t="str">
        <f>Startlist!A81</f>
        <v>Junior Gutter 2006-2009</v>
      </c>
      <c r="B70" s="48"/>
    </row>
    <row r="71" spans="1:7" ht="16.5">
      <c r="A71" s="44" t="str">
        <f>Startlist!A82</f>
        <v>Startnummer</v>
      </c>
      <c r="B71" s="45" t="s">
        <v>1</v>
      </c>
      <c r="C71" s="44" t="s">
        <v>3</v>
      </c>
      <c r="D71" s="44" t="s">
        <v>4</v>
      </c>
      <c r="E71" s="44" t="s">
        <v>5</v>
      </c>
      <c r="F71" s="44" t="s">
        <v>6</v>
      </c>
      <c r="G71" s="44" t="s">
        <v>7</v>
      </c>
    </row>
    <row r="72" spans="1:7" ht="33">
      <c r="A72" s="46">
        <f>Startlist!A83</f>
        <v>75</v>
      </c>
      <c r="B72" s="47" t="str">
        <f>CONCATENATE(Startlist!B83, ", ", Startlist!C83, ", ", Startlist!D83)</f>
        <v>Samuel, Haugeplass, Geilo Idrettslag</v>
      </c>
      <c r="C72" s="44"/>
      <c r="D72" s="44"/>
      <c r="E72" s="44"/>
      <c r="F72" s="44"/>
      <c r="G72" s="44"/>
    </row>
    <row r="73" spans="1:7" ht="49.5">
      <c r="A73" s="46">
        <f>Startlist!A84</f>
        <v>73</v>
      </c>
      <c r="B73" s="47" t="str">
        <f>CONCATENATE(Startlist!B84, ", ", Startlist!C84, ", ", Startlist!D84)</f>
        <v>Mathias Bredland, Eid, Kongsberg Freestyleklubb</v>
      </c>
      <c r="C73" s="44"/>
      <c r="D73" s="44"/>
      <c r="E73" s="44"/>
      <c r="F73" s="44"/>
      <c r="G73" s="44"/>
    </row>
    <row r="74" spans="1:7" ht="33">
      <c r="A74" s="46">
        <f>Startlist!A85</f>
        <v>76</v>
      </c>
      <c r="B74" s="47" t="str">
        <f>CONCATENATE(Startlist!B85, ", ", Startlist!C85, ", ", Startlist!D85)</f>
        <v>Samuel Martin, Wiig, Bærums Skiklub</v>
      </c>
      <c r="C74" s="44"/>
      <c r="D74" s="44"/>
      <c r="E74" s="44"/>
      <c r="F74" s="44"/>
      <c r="G74" s="44"/>
    </row>
    <row r="75" spans="1:7" ht="66">
      <c r="A75" s="46">
        <f>Startlist!A86</f>
        <v>71</v>
      </c>
      <c r="B75" s="47" t="str">
        <f>CONCATENATE(Startlist!B86, ", ", Startlist!C86, ", ", Startlist!D86)</f>
        <v>Jonar Sebastian Giljan, Grimsson, Kongsberg Freestyleklubb</v>
      </c>
      <c r="C75" s="44"/>
      <c r="D75" s="44"/>
      <c r="E75" s="44"/>
      <c r="F75" s="44"/>
      <c r="G75" s="44"/>
    </row>
    <row r="76" spans="1:7" ht="49.5">
      <c r="A76" s="46">
        <f>Startlist!A87</f>
        <v>70</v>
      </c>
      <c r="B76" s="47" t="str">
        <f>CONCATENATE(Startlist!B87, ", ", Startlist!C87, ", ", Startlist!D87)</f>
        <v>Johannes Lukas, Janse van Vuuren, Kongsberg Freestyleklubb</v>
      </c>
      <c r="C76" s="44"/>
      <c r="D76" s="44"/>
      <c r="E76" s="44"/>
      <c r="F76" s="44"/>
      <c r="G76" s="44"/>
    </row>
    <row r="77" spans="1:7" ht="49.5">
      <c r="A77" s="46">
        <f>Startlist!A88</f>
        <v>77</v>
      </c>
      <c r="B77" s="47" t="str">
        <f>CONCATENATE(Startlist!B88, ", ", Startlist!C88, ", ", Startlist!D88)</f>
        <v>Terje Krisander, Skau, Kongsberg Freestyleklubb</v>
      </c>
      <c r="C77" s="44"/>
      <c r="D77" s="44"/>
      <c r="E77" s="44"/>
      <c r="F77" s="44"/>
      <c r="G77" s="44"/>
    </row>
    <row r="78" spans="1:7" ht="49.5">
      <c r="A78" s="46">
        <f>Startlist!A89</f>
        <v>78</v>
      </c>
      <c r="B78" s="47" t="str">
        <f>CONCATENATE(Startlist!B89, ", ", Startlist!C89, ", ", Startlist!D89)</f>
        <v>Thomas, Hatlen, Kongsberg Freestyleklubb</v>
      </c>
      <c r="C78" s="44"/>
      <c r="D78" s="44"/>
      <c r="E78" s="44"/>
      <c r="F78" s="44"/>
      <c r="G78" s="44"/>
    </row>
    <row r="79" spans="1:7" ht="49.5">
      <c r="A79" s="46">
        <f>Startlist!A90</f>
        <v>80</v>
      </c>
      <c r="B79" s="47" t="str">
        <f>CONCATENATE(Startlist!B90, ", ", Startlist!C90, ", ", Startlist!D90)</f>
        <v>Sverre Berling, Grande, Heming Idrettslaget</v>
      </c>
      <c r="C79" s="44"/>
      <c r="D79" s="44"/>
      <c r="E79" s="44"/>
      <c r="F79" s="44"/>
      <c r="G79" s="44"/>
    </row>
    <row r="80" spans="1:7" ht="33">
      <c r="A80" s="46">
        <f>Startlist!A91</f>
        <v>69</v>
      </c>
      <c r="B80" s="47" t="str">
        <f>CONCATENATE(Startlist!B91, ", ", Startlist!C91, ", ", Startlist!D91)</f>
        <v xml:space="preserve">Ivan Kristoffer, Holstein, </v>
      </c>
      <c r="C80" s="44"/>
      <c r="D80" s="44"/>
      <c r="E80" s="44"/>
      <c r="F80" s="44"/>
      <c r="G80" s="44"/>
    </row>
    <row r="81" spans="1:7" ht="49.5">
      <c r="A81" s="46">
        <f>Startlist!A92</f>
        <v>74</v>
      </c>
      <c r="B81" s="47" t="str">
        <f>CONCATENATE(Startlist!B92, ", ", Startlist!C92, ", ", Startlist!D92)</f>
        <v>Rauls Karlis, Bergsons, Hovden Sportsklubb</v>
      </c>
      <c r="C81" s="44"/>
      <c r="D81" s="44"/>
      <c r="E81" s="44"/>
      <c r="F81" s="44"/>
      <c r="G81" s="44"/>
    </row>
    <row r="82" spans="1:7" ht="49.5">
      <c r="A82" s="46">
        <f>Startlist!A93</f>
        <v>66</v>
      </c>
      <c r="B82" s="47" t="str">
        <f>CONCATENATE(Startlist!B93, ", ", Startlist!C93, ", ", Startlist!D93)</f>
        <v>Elias, Gjerden, Kongsberg Freestyleklubb</v>
      </c>
      <c r="C82" s="44"/>
      <c r="D82" s="44"/>
      <c r="E82" s="44"/>
      <c r="F82" s="44"/>
      <c r="G82" s="44"/>
    </row>
    <row r="83" spans="1:7" ht="49.5">
      <c r="A83" s="46">
        <f>Startlist!A94</f>
        <v>67</v>
      </c>
      <c r="B83" s="47" t="str">
        <f>CONCATENATE(Startlist!B94, ", ", Startlist!C94, ", ", Startlist!D94)</f>
        <v>Frikk Solbakken, Grosch, Heming Idrettslaget</v>
      </c>
      <c r="C83" s="44"/>
      <c r="D83" s="44"/>
      <c r="E83" s="44"/>
      <c r="F83" s="44"/>
      <c r="G83" s="44"/>
    </row>
    <row r="84" spans="1:7" ht="49.5">
      <c r="A84" s="46">
        <f>Startlist!A95</f>
        <v>72</v>
      </c>
      <c r="B84" s="47" t="str">
        <f>CONCATENATE(Startlist!B95, ", ", Startlist!C95, ", ", Startlist!D95)</f>
        <v>Marinius Bogen, Bakke, Kongsberg Freestyleklubb</v>
      </c>
      <c r="C84" s="44"/>
      <c r="D84" s="44"/>
      <c r="E84" s="44"/>
      <c r="F84" s="44"/>
      <c r="G84" s="44"/>
    </row>
    <row r="85" spans="1:7" ht="49.5">
      <c r="A85" s="46">
        <f>Startlist!A96</f>
        <v>79</v>
      </c>
      <c r="B85" s="47" t="str">
        <f>CONCATENATE(Startlist!B96, ", ", Startlist!C96, ", ", Startlist!D96)</f>
        <v>William, Båsum, Kongsberg Freestyleklubb</v>
      </c>
      <c r="C85" s="44"/>
      <c r="D85" s="44"/>
      <c r="E85" s="44"/>
      <c r="F85" s="44"/>
      <c r="G85" s="44"/>
    </row>
    <row r="86" spans="1:7" ht="49.5">
      <c r="A86" s="46">
        <f>Startlist!A97</f>
        <v>68</v>
      </c>
      <c r="B86" s="47" t="str">
        <f>CONCATENATE(Startlist!B97, ", ", Startlist!C97, ", ", Startlist!D97)</f>
        <v>Herman Draugedalen, Helgø, Heming Idrettslaget</v>
      </c>
      <c r="C86" s="44"/>
      <c r="D86" s="44"/>
      <c r="E86" s="44"/>
      <c r="F86" s="44"/>
      <c r="G86" s="44"/>
    </row>
    <row r="87" spans="1:7" ht="49.5">
      <c r="A87" s="46">
        <f>Startlist!A98</f>
        <v>65</v>
      </c>
      <c r="B87" s="47" t="str">
        <f>CONCATENATE(Startlist!B98, ", ", Startlist!C98, ", ", Startlist!D98)</f>
        <v>Eirik Rasmussen, Bogen, Kongsberg Freestyleklubb</v>
      </c>
      <c r="C87" s="44"/>
      <c r="D87" s="44"/>
      <c r="E87" s="44"/>
      <c r="F87" s="44"/>
      <c r="G87" s="44"/>
    </row>
    <row r="88" spans="1:7" ht="29.5">
      <c r="A88" s="46">
        <f>Startlist!A99</f>
        <v>66</v>
      </c>
      <c r="B88" s="47" t="str">
        <f>CONCATENATE(Startlist!B99, ", ", Startlist!C99, ", ", Startlist!D99)</f>
        <v xml:space="preserve">, , </v>
      </c>
      <c r="C88" s="44"/>
      <c r="D88" s="44"/>
      <c r="E88" s="44"/>
      <c r="F88" s="44"/>
      <c r="G88" s="44"/>
    </row>
    <row r="89" spans="1:7" ht="29.5">
      <c r="A89" s="49">
        <f>Startlist!A100</f>
        <v>67</v>
      </c>
      <c r="B89" s="50" t="str">
        <f>CONCATENATE(Startlist!B100, ", ", Startlist!C100, ", ", Startlist!D100)</f>
        <v xml:space="preserve">, , </v>
      </c>
      <c r="C89" s="44"/>
      <c r="D89" s="44"/>
      <c r="E89" s="44"/>
      <c r="F89" s="44"/>
      <c r="G89" s="44"/>
    </row>
    <row r="90" spans="1:7" ht="29.5">
      <c r="A90" s="46">
        <f>Startlist!A101</f>
        <v>68</v>
      </c>
      <c r="B90" s="47" t="str">
        <f>CONCATENATE(Startlist!B101, ", ", Startlist!C101, ", ", Startlist!D101)</f>
        <v xml:space="preserve">, , </v>
      </c>
      <c r="C90" s="44"/>
      <c r="D90" s="44"/>
      <c r="E90" s="44"/>
      <c r="F90" s="44"/>
      <c r="G90" s="44"/>
    </row>
    <row r="91" spans="1:7" ht="29.5">
      <c r="A91" s="46">
        <f>Startlist!A102</f>
        <v>69</v>
      </c>
      <c r="B91" s="47" t="str">
        <f>CONCATENATE(Startlist!B102, ", ", Startlist!C102, ", ", Startlist!D102)</f>
        <v xml:space="preserve">, , </v>
      </c>
      <c r="C91" s="44"/>
      <c r="D91" s="44"/>
      <c r="E91" s="44"/>
      <c r="F91" s="44"/>
      <c r="G91" s="44"/>
    </row>
    <row r="92" spans="1:7" ht="29.5">
      <c r="A92" s="46" t="e">
        <f>Startlist!#REF!</f>
        <v>#REF!</v>
      </c>
      <c r="B92" s="47" t="e">
        <f>CONCATENATE(Startlist!#REF!, ", ", Startlist!#REF!, ", ", Startlist!#REF!)</f>
        <v>#REF!</v>
      </c>
      <c r="C92" s="44"/>
      <c r="D92" s="44"/>
      <c r="E92" s="44"/>
      <c r="F92" s="44"/>
      <c r="G92" s="44"/>
    </row>
    <row r="93" spans="1:7" ht="29.5">
      <c r="A93" s="46" t="e">
        <f>Startlist!#REF!</f>
        <v>#REF!</v>
      </c>
      <c r="B93" s="47" t="e">
        <f>CONCATENATE(Startlist!#REF!, ", ", Startlist!#REF!, ", ", Startlist!#REF!)</f>
        <v>#REF!</v>
      </c>
      <c r="C93" s="44"/>
      <c r="D93" s="44"/>
      <c r="E93" s="44"/>
      <c r="F93" s="44"/>
      <c r="G93" s="44"/>
    </row>
    <row r="94" spans="1:7" ht="29.5">
      <c r="A94" s="46" t="e">
        <f>Startlist!#REF!</f>
        <v>#REF!</v>
      </c>
      <c r="B94" s="47" t="e">
        <f>CONCATENATE(Startlist!#REF!, ", ", Startlist!#REF!, ", ", Startlist!#REF!)</f>
        <v>#REF!</v>
      </c>
      <c r="C94" s="44"/>
      <c r="D94" s="44"/>
      <c r="E94" s="44"/>
      <c r="F94" s="44"/>
      <c r="G94" s="44"/>
    </row>
    <row r="95" spans="1:7" ht="36.75" customHeight="1">
      <c r="A95" s="46" t="e">
        <f>Startlist!#REF!</f>
        <v>#REF!</v>
      </c>
      <c r="B95" s="47" t="e">
        <f>CONCATENATE(Startlist!#REF!, ", ", Startlist!#REF!, ", ", Startlist!#REF!)</f>
        <v>#REF!</v>
      </c>
      <c r="C95" s="44"/>
      <c r="D95" s="44"/>
      <c r="E95" s="44"/>
      <c r="F95" s="44"/>
      <c r="G95" s="44"/>
    </row>
    <row r="96" spans="1:7" ht="36.75" customHeight="1">
      <c r="A96" s="46" t="e">
        <f>Startlist!#REF!</f>
        <v>#REF!</v>
      </c>
      <c r="B96" s="47" t="e">
        <f>CONCATENATE(Startlist!#REF!, ", ", Startlist!#REF!, ", ", Startlist!#REF!)</f>
        <v>#REF!</v>
      </c>
      <c r="C96" s="44"/>
      <c r="D96" s="44"/>
      <c r="E96" s="44"/>
      <c r="F96" s="44"/>
      <c r="G96" s="44"/>
    </row>
    <row r="97" spans="1:7" ht="36.75" customHeight="1">
      <c r="A97" s="46" t="e">
        <f>Startlist!#REF!</f>
        <v>#REF!</v>
      </c>
      <c r="B97" s="47" t="e">
        <f>CONCATENATE(Startlist!#REF!, ", ", Startlist!#REF!, ", ", Startlist!#REF!)</f>
        <v>#REF!</v>
      </c>
      <c r="C97" s="44"/>
      <c r="D97" s="44"/>
      <c r="E97" s="44"/>
      <c r="F97" s="44"/>
      <c r="G97" s="44"/>
    </row>
    <row r="98" spans="1:7" ht="16.5">
      <c r="B98" s="48"/>
    </row>
    <row r="99" spans="1:7" ht="16.5">
      <c r="B99" s="48"/>
    </row>
    <row r="100" spans="1:7" ht="16.5">
      <c r="B100" s="48"/>
    </row>
    <row r="101" spans="1:7" ht="16.5">
      <c r="B101" s="48"/>
    </row>
    <row r="102" spans="1:7" ht="16.5">
      <c r="B102" s="48"/>
    </row>
    <row r="103" spans="1:7" ht="16.5">
      <c r="B103" s="48"/>
    </row>
    <row r="104" spans="1:7" ht="16.5">
      <c r="B104" s="48"/>
    </row>
    <row r="105" spans="1:7" ht="16.5">
      <c r="B105" s="48"/>
    </row>
    <row r="106" spans="1:7" ht="16.5">
      <c r="B106" s="48"/>
    </row>
    <row r="107" spans="1:7" ht="16.5">
      <c r="B107" s="48"/>
    </row>
    <row r="108" spans="1:7" ht="16.5">
      <c r="B108" s="48"/>
    </row>
    <row r="109" spans="1:7" ht="16.5">
      <c r="B109" s="4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4" ma:contentTypeDescription="Opprett et nytt dokument." ma:contentTypeScope="" ma:versionID="092d228b845c27829c034dc3eee1896e">
  <xsd:schema xmlns:xsd="http://www.w3.org/2001/XMLSchema" xmlns:xs="http://www.w3.org/2001/XMLSchema" xmlns:p="http://schemas.microsoft.com/office/2006/metadata/properties" xmlns:ns2="f892bf01-3fa0-4926-bd71-8fe280d95283" targetNamespace="http://schemas.microsoft.com/office/2006/metadata/properties" ma:root="true" ma:fieldsID="822029a5eb57a0dab8ef8020fcc4a424" ns2:_="">
    <xsd:import namespace="f892bf01-3fa0-4926-bd71-8fe280d952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90B753-66D0-4431-B30B-95F0A751C374}"/>
</file>

<file path=customXml/itemProps2.xml><?xml version="1.0" encoding="utf-8"?>
<ds:datastoreItem xmlns:ds="http://schemas.openxmlformats.org/officeDocument/2006/customXml" ds:itemID="{AF27DDCF-F566-4AB5-B0AC-AD1668B5C434}"/>
</file>

<file path=customXml/itemProps3.xml><?xml version="1.0" encoding="utf-8"?>
<ds:datastoreItem xmlns:ds="http://schemas.openxmlformats.org/officeDocument/2006/customXml" ds:itemID="{D5CD9E93-F008-4259-92E5-0137033453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9</vt:i4>
      </vt:variant>
    </vt:vector>
  </HeadingPairs>
  <TitlesOfParts>
    <vt:vector size="12" baseType="lpstr">
      <vt:lpstr>Startlist</vt:lpstr>
      <vt:lpstr>Results</vt:lpstr>
      <vt:lpstr>JudgeCard</vt:lpstr>
      <vt:lpstr>JuniorGutter1</vt:lpstr>
      <vt:lpstr>JuniorJenter</vt:lpstr>
      <vt:lpstr>KidsU10</vt:lpstr>
      <vt:lpstr>KidsU10Res</vt:lpstr>
      <vt:lpstr>RekruttU12Jenter</vt:lpstr>
      <vt:lpstr>RektruttGutter</vt:lpstr>
      <vt:lpstr>Seniorgutter</vt:lpstr>
      <vt:lpstr>YngreJuniorGutter</vt:lpstr>
      <vt:lpstr>YngreJuniorJenter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Espen Andreassen</dc:creator>
  <cp:lastModifiedBy>Høgli, Liv</cp:lastModifiedBy>
  <cp:lastPrinted>2024-02-16T12:56:56Z</cp:lastPrinted>
  <dcterms:created xsi:type="dcterms:W3CDTF">2021-03-10T19:20:39Z</dcterms:created>
  <dcterms:modified xsi:type="dcterms:W3CDTF">2024-02-18T17:59:15Z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abacf-b917-4a45-9a5f-ed3a53d2eeb7_Enabled">
    <vt:lpwstr>true</vt:lpwstr>
  </property>
  <property fmtid="{D5CDD505-2E9C-101B-9397-08002B2CF9AE}" pid="3" name="MSIP_Label_8caabacf-b917-4a45-9a5f-ed3a53d2eeb7_SetDate">
    <vt:lpwstr>2024-02-06T14:44:54Z</vt:lpwstr>
  </property>
  <property fmtid="{D5CDD505-2E9C-101B-9397-08002B2CF9AE}" pid="4" name="MSIP_Label_8caabacf-b917-4a45-9a5f-ed3a53d2eeb7_Method">
    <vt:lpwstr>Standard</vt:lpwstr>
  </property>
  <property fmtid="{D5CDD505-2E9C-101B-9397-08002B2CF9AE}" pid="5" name="MSIP_Label_8caabacf-b917-4a45-9a5f-ed3a53d2eeb7_Name">
    <vt:lpwstr>Anyone - No Protection</vt:lpwstr>
  </property>
  <property fmtid="{D5CDD505-2E9C-101B-9397-08002B2CF9AE}" pid="6" name="MSIP_Label_8caabacf-b917-4a45-9a5f-ed3a53d2eeb7_SiteId">
    <vt:lpwstr>0804c951-93a0-405d-80e4-fa87c7551d6a</vt:lpwstr>
  </property>
  <property fmtid="{D5CDD505-2E9C-101B-9397-08002B2CF9AE}" pid="7" name="MSIP_Label_8caabacf-b917-4a45-9a5f-ed3a53d2eeb7_ActionId">
    <vt:lpwstr>3a4f5f7f-14d9-4c69-849e-6d58dfe9b14a</vt:lpwstr>
  </property>
  <property fmtid="{D5CDD505-2E9C-101B-9397-08002B2CF9AE}" pid="8" name="MSIP_Label_8caabacf-b917-4a45-9a5f-ed3a53d2eeb7_ContentBits">
    <vt:lpwstr>0</vt:lpwstr>
  </property>
  <property fmtid="{D5CDD505-2E9C-101B-9397-08002B2CF9AE}" pid="9" name="ContentTypeId">
    <vt:lpwstr>0x010100DB62C3426157264FBC4DA5EA7DD814FE</vt:lpwstr>
  </property>
</Properties>
</file>