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skiforbund.sharepoint.com/sites/langrenn/dokumentarkiv/Utdanning_ny/ADM/LK/Høstmøtet 2021/Presentasjoner til distribusjon etter fagmøtet/"/>
    </mc:Choice>
  </mc:AlternateContent>
  <xr:revisionPtr revIDLastSave="0" documentId="8_{7E48C790-CD3B-4E29-AC3C-FC7035EB256E}" xr6:coauthVersionLast="47" xr6:coauthVersionMax="47" xr10:uidLastSave="{00000000-0000-0000-0000-000000000000}"/>
  <bookViews>
    <workbookView xWindow="20" yWindow="0" windowWidth="19180" windowHeight="10180" firstSheet="1" activeTab="3" xr2:uid="{EFCD2180-E0C7-451B-956F-F95CCD6A9982}"/>
  </bookViews>
  <sheets>
    <sheet name="Reisefordeling vekttall" sheetId="2" r:id="rId1"/>
    <sheet name="Mal NC junior" sheetId="5" r:id="rId2"/>
    <sheet name="NC junior 2020 kun NORD" sheetId="7" r:id="rId3"/>
    <sheet name="NC junior 2020 alle " sheetId="6" r:id="rId4"/>
    <sheet name="NC junior 2022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9" l="1"/>
  <c r="C27" i="9" s="1"/>
  <c r="O22" i="9"/>
  <c r="L21" i="9"/>
  <c r="I21" i="9"/>
  <c r="F21" i="9"/>
  <c r="C21" i="9"/>
  <c r="C30" i="9" s="1"/>
  <c r="Q20" i="9"/>
  <c r="N20" i="9"/>
  <c r="K20" i="9"/>
  <c r="H20" i="9"/>
  <c r="E20" i="9"/>
  <c r="O20" i="9" s="1"/>
  <c r="Q19" i="9"/>
  <c r="P19" i="9"/>
  <c r="N19" i="9"/>
  <c r="K19" i="9"/>
  <c r="H19" i="9"/>
  <c r="E19" i="9"/>
  <c r="O19" i="9" s="1"/>
  <c r="Q18" i="9"/>
  <c r="P18" i="9"/>
  <c r="O18" i="9"/>
  <c r="N18" i="9"/>
  <c r="K18" i="9"/>
  <c r="H18" i="9"/>
  <c r="E18" i="9"/>
  <c r="Q17" i="9"/>
  <c r="N17" i="9"/>
  <c r="O17" i="9" s="1"/>
  <c r="K17" i="9"/>
  <c r="H17" i="9"/>
  <c r="E17" i="9"/>
  <c r="Q16" i="9"/>
  <c r="N16" i="9"/>
  <c r="K16" i="9"/>
  <c r="O16" i="9" s="1"/>
  <c r="H16" i="9"/>
  <c r="E16" i="9"/>
  <c r="Q15" i="9"/>
  <c r="N15" i="9"/>
  <c r="K15" i="9"/>
  <c r="H15" i="9"/>
  <c r="O15" i="9" s="1"/>
  <c r="E15" i="9"/>
  <c r="Q14" i="9"/>
  <c r="N14" i="9"/>
  <c r="K14" i="9"/>
  <c r="H14" i="9"/>
  <c r="E14" i="9"/>
  <c r="O14" i="9" s="1"/>
  <c r="Q13" i="9"/>
  <c r="N13" i="9"/>
  <c r="K13" i="9"/>
  <c r="H13" i="9"/>
  <c r="E13" i="9"/>
  <c r="O13" i="9" s="1"/>
  <c r="Q12" i="9"/>
  <c r="N12" i="9"/>
  <c r="K12" i="9"/>
  <c r="H12" i="9"/>
  <c r="E12" i="9"/>
  <c r="O12" i="9" s="1"/>
  <c r="Q11" i="9"/>
  <c r="P11" i="9"/>
  <c r="N11" i="9"/>
  <c r="K11" i="9"/>
  <c r="H11" i="9"/>
  <c r="E11" i="9"/>
  <c r="O11" i="9" s="1"/>
  <c r="Q10" i="9"/>
  <c r="P10" i="9"/>
  <c r="N10" i="9"/>
  <c r="K10" i="9"/>
  <c r="O10" i="9" s="1"/>
  <c r="H10" i="9"/>
  <c r="E10" i="9"/>
  <c r="Q9" i="9"/>
  <c r="N9" i="9"/>
  <c r="N21" i="9" s="1"/>
  <c r="K9" i="9"/>
  <c r="H9" i="9"/>
  <c r="E9" i="9"/>
  <c r="Q8" i="9"/>
  <c r="N8" i="9"/>
  <c r="K8" i="9"/>
  <c r="O8" i="9" s="1"/>
  <c r="H8" i="9"/>
  <c r="E8" i="9"/>
  <c r="Q7" i="9"/>
  <c r="N7" i="9"/>
  <c r="K7" i="9"/>
  <c r="H7" i="9"/>
  <c r="O7" i="9" s="1"/>
  <c r="E7" i="9"/>
  <c r="Q6" i="9"/>
  <c r="N6" i="9"/>
  <c r="K6" i="9"/>
  <c r="H6" i="9"/>
  <c r="E6" i="9"/>
  <c r="O6" i="9" s="1"/>
  <c r="Q5" i="9"/>
  <c r="N5" i="9"/>
  <c r="K5" i="9"/>
  <c r="H5" i="9"/>
  <c r="E5" i="9"/>
  <c r="O5" i="9" s="1"/>
  <c r="Q4" i="9"/>
  <c r="N4" i="9"/>
  <c r="K4" i="9"/>
  <c r="H4" i="9"/>
  <c r="H21" i="9" s="1"/>
  <c r="E4" i="9"/>
  <c r="O4" i="9" s="1"/>
  <c r="K21" i="9" l="1"/>
  <c r="O9" i="9"/>
  <c r="P9" i="9"/>
  <c r="P17" i="9"/>
  <c r="E21" i="9"/>
  <c r="O21" i="9" s="1"/>
  <c r="P21" i="9"/>
  <c r="P7" i="9"/>
  <c r="P15" i="9"/>
  <c r="P22" i="9"/>
  <c r="P6" i="9"/>
  <c r="P14" i="9"/>
  <c r="P8" i="9"/>
  <c r="P16" i="9"/>
  <c r="P13" i="9"/>
  <c r="P5" i="9"/>
  <c r="P4" i="9"/>
  <c r="P12" i="9"/>
  <c r="P20" i="9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4" i="5"/>
  <c r="Q5" i="7"/>
  <c r="Q6" i="7"/>
  <c r="Q8" i="7"/>
  <c r="Q12" i="7"/>
  <c r="Q13" i="7"/>
  <c r="Q16" i="7"/>
  <c r="Q19" i="7"/>
  <c r="Q20" i="7"/>
  <c r="Q4" i="7"/>
  <c r="C25" i="7"/>
  <c r="C27" i="7" s="1"/>
  <c r="O22" i="7"/>
  <c r="L21" i="7"/>
  <c r="I21" i="7"/>
  <c r="F21" i="7"/>
  <c r="C21" i="7"/>
  <c r="N20" i="7"/>
  <c r="K20" i="7"/>
  <c r="H20" i="7"/>
  <c r="E20" i="7"/>
  <c r="N19" i="7"/>
  <c r="K19" i="7"/>
  <c r="H19" i="7"/>
  <c r="E19" i="7"/>
  <c r="N18" i="7"/>
  <c r="K18" i="7"/>
  <c r="H18" i="7"/>
  <c r="E18" i="7"/>
  <c r="N17" i="7"/>
  <c r="K17" i="7"/>
  <c r="H17" i="7"/>
  <c r="E17" i="7"/>
  <c r="N16" i="7"/>
  <c r="K16" i="7"/>
  <c r="H16" i="7"/>
  <c r="E16" i="7"/>
  <c r="N15" i="7"/>
  <c r="K15" i="7"/>
  <c r="H15" i="7"/>
  <c r="E15" i="7"/>
  <c r="N14" i="7"/>
  <c r="K14" i="7"/>
  <c r="H14" i="7"/>
  <c r="E14" i="7"/>
  <c r="N13" i="7"/>
  <c r="K13" i="7"/>
  <c r="H13" i="7"/>
  <c r="E13" i="7"/>
  <c r="N12" i="7"/>
  <c r="K12" i="7"/>
  <c r="H12" i="7"/>
  <c r="E12" i="7"/>
  <c r="N11" i="7"/>
  <c r="K11" i="7"/>
  <c r="H11" i="7"/>
  <c r="E11" i="7"/>
  <c r="N10" i="7"/>
  <c r="K10" i="7"/>
  <c r="H10" i="7"/>
  <c r="E10" i="7"/>
  <c r="N9" i="7"/>
  <c r="K9" i="7"/>
  <c r="H9" i="7"/>
  <c r="E9" i="7"/>
  <c r="N8" i="7"/>
  <c r="K8" i="7"/>
  <c r="H8" i="7"/>
  <c r="E8" i="7"/>
  <c r="N7" i="7"/>
  <c r="K7" i="7"/>
  <c r="H7" i="7"/>
  <c r="E7" i="7"/>
  <c r="N6" i="7"/>
  <c r="K6" i="7"/>
  <c r="H6" i="7"/>
  <c r="E6" i="7"/>
  <c r="N5" i="7"/>
  <c r="K5" i="7"/>
  <c r="H5" i="7"/>
  <c r="E5" i="7"/>
  <c r="N4" i="7"/>
  <c r="K4" i="7"/>
  <c r="H4" i="7"/>
  <c r="E4" i="7"/>
  <c r="O22" i="5"/>
  <c r="C25" i="6"/>
  <c r="C27" i="6" s="1"/>
  <c r="O22" i="6"/>
  <c r="L21" i="6"/>
  <c r="I21" i="6"/>
  <c r="F21" i="6"/>
  <c r="C21" i="6"/>
  <c r="N20" i="6"/>
  <c r="K20" i="6"/>
  <c r="H20" i="6"/>
  <c r="E20" i="6"/>
  <c r="O20" i="6" s="1"/>
  <c r="N19" i="6"/>
  <c r="K19" i="6"/>
  <c r="H19" i="6"/>
  <c r="E19" i="6"/>
  <c r="N18" i="6"/>
  <c r="K18" i="6"/>
  <c r="H18" i="6"/>
  <c r="E18" i="6"/>
  <c r="N17" i="6"/>
  <c r="K17" i="6"/>
  <c r="H17" i="6"/>
  <c r="E17" i="6"/>
  <c r="O17" i="6" s="1"/>
  <c r="O16" i="6"/>
  <c r="N16" i="6"/>
  <c r="K16" i="6"/>
  <c r="H16" i="6"/>
  <c r="E16" i="6"/>
  <c r="N15" i="6"/>
  <c r="K15" i="6"/>
  <c r="H15" i="6"/>
  <c r="E15" i="6"/>
  <c r="N14" i="6"/>
  <c r="K14" i="6"/>
  <c r="H14" i="6"/>
  <c r="E14" i="6"/>
  <c r="N13" i="6"/>
  <c r="K13" i="6"/>
  <c r="H13" i="6"/>
  <c r="E13" i="6"/>
  <c r="O13" i="6" s="1"/>
  <c r="N12" i="6"/>
  <c r="K12" i="6"/>
  <c r="H12" i="6"/>
  <c r="E12" i="6"/>
  <c r="O12" i="6" s="1"/>
  <c r="N11" i="6"/>
  <c r="K11" i="6"/>
  <c r="H11" i="6"/>
  <c r="E11" i="6"/>
  <c r="N10" i="6"/>
  <c r="K10" i="6"/>
  <c r="H10" i="6"/>
  <c r="E10" i="6"/>
  <c r="N9" i="6"/>
  <c r="K9" i="6"/>
  <c r="H9" i="6"/>
  <c r="E9" i="6"/>
  <c r="N8" i="6"/>
  <c r="O8" i="6" s="1"/>
  <c r="K8" i="6"/>
  <c r="H8" i="6"/>
  <c r="E8" i="6"/>
  <c r="N7" i="6"/>
  <c r="K7" i="6"/>
  <c r="O7" i="6" s="1"/>
  <c r="H7" i="6"/>
  <c r="E7" i="6"/>
  <c r="N6" i="6"/>
  <c r="K6" i="6"/>
  <c r="H6" i="6"/>
  <c r="E6" i="6"/>
  <c r="N5" i="6"/>
  <c r="K5" i="6"/>
  <c r="H5" i="6"/>
  <c r="E5" i="6"/>
  <c r="O4" i="6"/>
  <c r="N4" i="6"/>
  <c r="K4" i="6"/>
  <c r="H4" i="6"/>
  <c r="E4" i="6"/>
  <c r="O18" i="6" l="1"/>
  <c r="O5" i="6"/>
  <c r="O9" i="6"/>
  <c r="N21" i="6"/>
  <c r="O11" i="6"/>
  <c r="H21" i="6"/>
  <c r="K21" i="6"/>
  <c r="O10" i="6"/>
  <c r="O19" i="6"/>
  <c r="O6" i="6"/>
  <c r="O15" i="6"/>
  <c r="O14" i="6"/>
  <c r="O5" i="7"/>
  <c r="O16" i="7"/>
  <c r="O12" i="7"/>
  <c r="O14" i="7"/>
  <c r="K21" i="7"/>
  <c r="H21" i="7"/>
  <c r="O11" i="7"/>
  <c r="O6" i="7"/>
  <c r="O8" i="7"/>
  <c r="O17" i="7"/>
  <c r="O15" i="7"/>
  <c r="O9" i="7"/>
  <c r="O4" i="7"/>
  <c r="O18" i="7"/>
  <c r="O20" i="7"/>
  <c r="O13" i="7"/>
  <c r="O10" i="7"/>
  <c r="O19" i="7"/>
  <c r="O7" i="7"/>
  <c r="N21" i="7"/>
  <c r="E21" i="7"/>
  <c r="E21" i="6"/>
  <c r="O21" i="6" s="1"/>
  <c r="C30" i="6" s="1"/>
  <c r="C25" i="5"/>
  <c r="P16" i="6" l="1"/>
  <c r="P12" i="6"/>
  <c r="P18" i="6"/>
  <c r="P21" i="6"/>
  <c r="P9" i="6"/>
  <c r="O21" i="7"/>
  <c r="P15" i="6"/>
  <c r="P19" i="6"/>
  <c r="P10" i="6"/>
  <c r="P20" i="6"/>
  <c r="P5" i="6"/>
  <c r="P7" i="6"/>
  <c r="P13" i="6"/>
  <c r="P4" i="6"/>
  <c r="P6" i="6"/>
  <c r="P14" i="6"/>
  <c r="P11" i="6"/>
  <c r="P8" i="6"/>
  <c r="P17" i="6"/>
  <c r="L21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4" i="5"/>
  <c r="P16" i="7" l="1"/>
  <c r="P8" i="7"/>
  <c r="P9" i="7"/>
  <c r="Q9" i="7" s="1"/>
  <c r="P17" i="7"/>
  <c r="Q17" i="7" s="1"/>
  <c r="P21" i="7"/>
  <c r="P19" i="7"/>
  <c r="C30" i="7"/>
  <c r="P13" i="7"/>
  <c r="P11" i="7"/>
  <c r="Q11" i="7" s="1"/>
  <c r="P22" i="7"/>
  <c r="P7" i="7"/>
  <c r="Q7" i="7" s="1"/>
  <c r="P10" i="7"/>
  <c r="Q10" i="7" s="1"/>
  <c r="P15" i="7"/>
  <c r="Q15" i="7" s="1"/>
  <c r="P12" i="7"/>
  <c r="P14" i="7"/>
  <c r="Q14" i="7" s="1"/>
  <c r="P20" i="7"/>
  <c r="P18" i="7"/>
  <c r="Q18" i="7" s="1"/>
  <c r="P6" i="7"/>
  <c r="P4" i="7"/>
  <c r="P5" i="7"/>
  <c r="E4" i="5"/>
  <c r="H4" i="5"/>
  <c r="K4" i="5"/>
  <c r="E5" i="5"/>
  <c r="H5" i="5"/>
  <c r="K5" i="5"/>
  <c r="E6" i="5"/>
  <c r="H6" i="5"/>
  <c r="K6" i="5"/>
  <c r="E7" i="5"/>
  <c r="H7" i="5"/>
  <c r="K7" i="5"/>
  <c r="E8" i="5"/>
  <c r="H8" i="5"/>
  <c r="K8" i="5"/>
  <c r="E9" i="5"/>
  <c r="H9" i="5"/>
  <c r="K9" i="5"/>
  <c r="E10" i="5"/>
  <c r="H10" i="5"/>
  <c r="K10" i="5"/>
  <c r="E11" i="5"/>
  <c r="H11" i="5"/>
  <c r="K11" i="5"/>
  <c r="E12" i="5"/>
  <c r="H12" i="5"/>
  <c r="K12" i="5"/>
  <c r="E13" i="5"/>
  <c r="H13" i="5"/>
  <c r="K13" i="5"/>
  <c r="E14" i="5"/>
  <c r="H14" i="5"/>
  <c r="K14" i="5"/>
  <c r="E15" i="5"/>
  <c r="H15" i="5"/>
  <c r="K15" i="5"/>
  <c r="E16" i="5"/>
  <c r="H16" i="5"/>
  <c r="K16" i="5"/>
  <c r="E17" i="5"/>
  <c r="H17" i="5"/>
  <c r="K17" i="5"/>
  <c r="E18" i="5"/>
  <c r="H18" i="5"/>
  <c r="K18" i="5"/>
  <c r="E19" i="5"/>
  <c r="H19" i="5"/>
  <c r="K19" i="5"/>
  <c r="E20" i="5"/>
  <c r="H20" i="5"/>
  <c r="K20" i="5"/>
  <c r="C21" i="5"/>
  <c r="F21" i="5"/>
  <c r="I21" i="5"/>
  <c r="P7" i="5" l="1"/>
  <c r="P15" i="5"/>
  <c r="P8" i="5"/>
  <c r="P16" i="5"/>
  <c r="P5" i="5"/>
  <c r="P14" i="5"/>
  <c r="C30" i="5"/>
  <c r="P9" i="5"/>
  <c r="P17" i="5"/>
  <c r="P10" i="5"/>
  <c r="P18" i="5"/>
  <c r="P12" i="5"/>
  <c r="P22" i="5"/>
  <c r="P11" i="5"/>
  <c r="P19" i="5"/>
  <c r="P20" i="5"/>
  <c r="P4" i="5"/>
  <c r="P21" i="5"/>
  <c r="P13" i="5"/>
  <c r="P6" i="5"/>
  <c r="O19" i="5"/>
  <c r="O16" i="5"/>
  <c r="O9" i="5"/>
  <c r="O11" i="5"/>
  <c r="O20" i="5"/>
  <c r="O12" i="5"/>
  <c r="O6" i="5"/>
  <c r="O14" i="5"/>
  <c r="O17" i="5"/>
  <c r="O5" i="5"/>
  <c r="O8" i="5"/>
  <c r="O13" i="5"/>
  <c r="O7" i="5"/>
  <c r="O10" i="5"/>
  <c r="N21" i="5"/>
  <c r="O15" i="5"/>
  <c r="O4" i="5"/>
  <c r="C27" i="5"/>
  <c r="H21" i="5"/>
  <c r="O18" i="5"/>
  <c r="E21" i="5"/>
  <c r="K21" i="5"/>
  <c r="O21" i="5" l="1"/>
  <c r="T6" i="2"/>
  <c r="D23" i="2" s="1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5" i="2"/>
  <c r="D22" i="2"/>
  <c r="E22" i="2"/>
  <c r="E23" i="2" s="1"/>
  <c r="F22" i="2"/>
  <c r="G22" i="2"/>
  <c r="G23" i="2" s="1"/>
  <c r="H22" i="2"/>
  <c r="I22" i="2"/>
  <c r="J22" i="2"/>
  <c r="J23" i="2" s="1"/>
  <c r="K22" i="2"/>
  <c r="L22" i="2"/>
  <c r="L23" i="2" s="1"/>
  <c r="M22" i="2"/>
  <c r="M23" i="2" s="1"/>
  <c r="N22" i="2"/>
  <c r="O22" i="2"/>
  <c r="O23" i="2" s="1"/>
  <c r="P22" i="2"/>
  <c r="Q22" i="2"/>
  <c r="R22" i="2"/>
  <c r="R23" i="2" s="1"/>
  <c r="S22" i="2"/>
  <c r="S23" i="2" s="1"/>
  <c r="C22" i="2"/>
  <c r="C23" i="2" l="1"/>
  <c r="P23" i="2"/>
  <c r="K23" i="2"/>
  <c r="Q23" i="2"/>
  <c r="F23" i="2"/>
  <c r="N23" i="2"/>
  <c r="H23" i="2"/>
  <c r="I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Kristian Olsen [Dualog]</author>
    <author>tc={EA5DDEAD-7EF5-4859-9CB5-92EA137D4A0D}</author>
  </authors>
  <commentList>
    <comment ref="C3" authorId="0" shapeId="0" xr:uid="{77DAAE19-D9AE-49AD-98B5-9B108EE1A110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For kretser som skal ha støtte (vekttall &lt;&gt; 0) legges antall STARTENDE inn her</t>
        </r>
      </text>
    </comment>
    <comment ref="D3" authorId="0" shapeId="0" xr:uid="{FFAC072A-80EF-4458-A3F6-E233BC584944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Vekttall kopieres fra arket Reisefordeling vekttall for arrangørkrets</t>
        </r>
      </text>
    </comment>
    <comment ref="F3" authorId="0" shapeId="0" xr:uid="{B6B1B307-1187-421A-B755-74ED22FB5F06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For kretser som skal ha støtte (vekttall &lt;&gt; 0) legges antall STARTENDE inn her</t>
        </r>
      </text>
    </comment>
    <comment ref="G3" authorId="0" shapeId="0" xr:uid="{DA7D50FA-CB4C-494B-81FC-DB24E948A2DA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Vekttall kopieres fra arket Reisefordeling vekttall for arrangørkrets</t>
        </r>
      </text>
    </comment>
    <comment ref="I3" authorId="0" shapeId="0" xr:uid="{57F32621-E5F0-42B0-8981-0AB85D7BED66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For kretser som skal ha støtte (vekttall &lt;&gt; 0) legges antall STARTENDE inn her</t>
        </r>
      </text>
    </comment>
    <comment ref="J3" authorId="0" shapeId="0" xr:uid="{524CC059-BEBD-4C1E-8DEF-27C83F317685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Vekttall kopieres fra arket Reisefordeling vekttall for arrangørkrets</t>
        </r>
      </text>
    </comment>
    <comment ref="L3" authorId="0" shapeId="0" xr:uid="{62CDFEFF-6C9C-4119-92A1-D8EBF63FA693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For kretser som skal ha støtte (vekttall &lt;&gt; 0) legges antall STARTENDE inn her</t>
        </r>
      </text>
    </comment>
    <comment ref="M3" authorId="0" shapeId="0" xr:uid="{C7CAF53F-D65E-4533-9C86-52A95CF6F58B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Vekttall kopieres fra arket Reisefordeling vekttall for arrangørkrets</t>
        </r>
      </text>
    </comment>
    <comment ref="Q3" authorId="1" shapeId="0" xr:uid="{EA5DDEAD-7EF5-4859-9CB5-92EA137D4A0D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Beløp pr løp, altså hvis deltatt i 3 løp på Lygna multipliser med 3</t>
      </text>
    </comment>
    <comment ref="C22" authorId="0" shapeId="0" xr:uid="{225EA809-750E-4B74-A1D7-F1E5172CCC0C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Totalt antall PÅMELDTE for helga registreres her</t>
        </r>
      </text>
    </comment>
    <comment ref="F22" authorId="0" shapeId="0" xr:uid="{B36CC9B2-628E-4F13-9D33-ADA9AC96C98C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Totalt antall PÅMELDTE for helga registreres her</t>
        </r>
      </text>
    </comment>
    <comment ref="I22" authorId="0" shapeId="0" xr:uid="{929A1FDA-4FB3-4710-B79E-64B956BFA9A9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Totalt antall PÅMELDTE for helga registreres her</t>
        </r>
      </text>
    </comment>
    <comment ref="L22" authorId="0" shapeId="0" xr:uid="{D3B2D535-2886-4131-97FA-2050603F2F84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Totalt antall PÅMELDTE for helga registreres her</t>
        </r>
      </text>
    </comment>
    <comment ref="C24" authorId="0" shapeId="0" xr:uid="{31805164-0986-4C29-AA88-BA30F10B1DA5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Økt startkontingent pr løper/start legges inn her</t>
        </r>
      </text>
    </comment>
    <comment ref="C26" authorId="0" shapeId="0" xr:uid="{6C632E58-98C3-43C4-9561-0878C1EF9B20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Sponsor/støttebeløp legges inn 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tc={E83AA51D-CADC-4AF8-84F7-E72CC4E85840}</author>
  </authors>
  <commentList>
    <comment ref="Q3" authorId="0" shapeId="0" xr:uid="{E83AA51D-CADC-4AF8-84F7-E72CC4E8584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Beløp pr løp, altså hvis deltatt i 3 løp på Lygna multipliser med 3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Kristian Olsen [Dualog]</author>
    <author>tc={B4E11998-2C1B-448F-A622-7C2B965C8C03}</author>
  </authors>
  <commentList>
    <comment ref="C3" authorId="0" shapeId="0" xr:uid="{357EA20A-E313-4E3F-B6BA-7923324CED96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For kretser som skal ha støtte (vekttall &lt;&gt; 0) legges antall STARTENDE inn her</t>
        </r>
      </text>
    </comment>
    <comment ref="D3" authorId="0" shapeId="0" xr:uid="{F1052EA0-8810-4E5D-A166-E8A9A56A889F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Vekttall kopieres fra arket Reisefordeling vekttall for arrangørkrets</t>
        </r>
      </text>
    </comment>
    <comment ref="F3" authorId="0" shapeId="0" xr:uid="{22075F5E-543A-4AB8-95AD-5E56E2B14889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For kretser som skal ha støtte (vekttall &lt;&gt; 0) legges antall STARTENDE inn her</t>
        </r>
      </text>
    </comment>
    <comment ref="G3" authorId="0" shapeId="0" xr:uid="{7AD56B71-72A3-430E-91F7-EDC7E4068637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Vekttall kopieres fra arket Reisefordeling vekttall for arrangørkrets</t>
        </r>
      </text>
    </comment>
    <comment ref="I3" authorId="0" shapeId="0" xr:uid="{10A631E6-9490-452B-80F4-0681CBF69712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For kretser som skal ha støtte (vekttall &lt;&gt; 0) legges antall STARTENDE inn her</t>
        </r>
      </text>
    </comment>
    <comment ref="J3" authorId="0" shapeId="0" xr:uid="{C5920D6A-B4A5-437E-92F4-93132B438351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Vekttall kopieres fra arket Reisefordeling vekttall for arrangørkrets</t>
        </r>
      </text>
    </comment>
    <comment ref="L3" authorId="0" shapeId="0" xr:uid="{56BA4651-141D-4FE6-87C4-7BA66C189BD3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For kretser som skal ha støtte (vekttall &lt;&gt; 0) legges antall STARTENDE inn her</t>
        </r>
      </text>
    </comment>
    <comment ref="M3" authorId="0" shapeId="0" xr:uid="{FE749C12-431C-4FC8-8390-C84B1B09609A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Vekttall kopieres fra arket Reisefordeling vekttall for arrangørkrets</t>
        </r>
      </text>
    </comment>
    <comment ref="Q3" authorId="1" shapeId="0" xr:uid="{B4E11998-2C1B-448F-A622-7C2B965C8C03}">
      <text>
        <t>[Kommentartråd]
Din versjon av Excel lar deg lese denne kommentartråden. Eventuelle endringer i den vil imidlertid bli fjernet hvis filen åpnes i en nyere versjon av Excel. Finn ut mer: https://go.microsoft.com/fwlink/?linkid=870924
Kommentar:
    Beløp pr løp, altså hvis deltatt i 3 løp på Lygna multipliser med 3</t>
      </text>
    </comment>
    <comment ref="C22" authorId="0" shapeId="0" xr:uid="{175B8201-40B4-45D9-8F63-EE3AADB63D12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Totalt antall PÅMELDTE for helga registreres her</t>
        </r>
      </text>
    </comment>
    <comment ref="F22" authorId="0" shapeId="0" xr:uid="{58E99059-629A-4BE8-B336-776C8D987D25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Totalt antall PÅMELDTE for helga registreres her</t>
        </r>
      </text>
    </comment>
    <comment ref="I22" authorId="0" shapeId="0" xr:uid="{74453D78-94F6-4B68-AB1E-A2BD35DDFD35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Totalt antall PÅMELDTE for helga registreres her</t>
        </r>
      </text>
    </comment>
    <comment ref="L22" authorId="0" shapeId="0" xr:uid="{BCF60699-6F9E-42BF-8A52-D69850A7AE88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Totalt antall PÅMELDTE for helga registreres her</t>
        </r>
      </text>
    </comment>
    <comment ref="C24" authorId="0" shapeId="0" xr:uid="{B56C1D29-3372-4CA0-AFB8-02826A75FCC2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Økt startkontingent pr løper/start legges inn her</t>
        </r>
      </text>
    </comment>
    <comment ref="C26" authorId="0" shapeId="0" xr:uid="{28C33BD6-6566-4F3A-9BC0-178E611B9F28}">
      <text>
        <r>
          <rPr>
            <b/>
            <sz val="9"/>
            <color indexed="81"/>
            <rFont val="Tahoma"/>
            <family val="2"/>
          </rPr>
          <t>Kristian Olsen [Dualog]:</t>
        </r>
        <r>
          <rPr>
            <sz val="9"/>
            <color indexed="81"/>
            <rFont val="Tahoma"/>
            <family val="2"/>
          </rPr>
          <t xml:space="preserve">
Sponsor/støttebeløp legges inn her</t>
        </r>
      </text>
    </comment>
  </commentList>
</comments>
</file>

<file path=xl/sharedStrings.xml><?xml version="1.0" encoding="utf-8"?>
<sst xmlns="http://schemas.openxmlformats.org/spreadsheetml/2006/main" count="203" uniqueCount="58">
  <si>
    <t>Finnmark</t>
  </si>
  <si>
    <t>Troms</t>
  </si>
  <si>
    <t>Nordland</t>
  </si>
  <si>
    <t xml:space="preserve">Akershus </t>
  </si>
  <si>
    <t xml:space="preserve">Buskerud </t>
  </si>
  <si>
    <t xml:space="preserve">Finnmark </t>
  </si>
  <si>
    <t xml:space="preserve">Hedmark </t>
  </si>
  <si>
    <t xml:space="preserve">Hordaland </t>
  </si>
  <si>
    <t xml:space="preserve">Nordland </t>
  </si>
  <si>
    <t xml:space="preserve">Oppland </t>
  </si>
  <si>
    <t xml:space="preserve">Oslo </t>
  </si>
  <si>
    <t xml:space="preserve">Rogaland </t>
  </si>
  <si>
    <t xml:space="preserve">Telemark </t>
  </si>
  <si>
    <t xml:space="preserve">Troms </t>
  </si>
  <si>
    <t xml:space="preserve">Trøndelag </t>
  </si>
  <si>
    <t xml:space="preserve">Vestfold </t>
  </si>
  <si>
    <t xml:space="preserve">Østfold </t>
  </si>
  <si>
    <t>Agder</t>
  </si>
  <si>
    <t>Akershus</t>
  </si>
  <si>
    <t>Buskerud</t>
  </si>
  <si>
    <t>Hedmark</t>
  </si>
  <si>
    <t>Hordaland</t>
  </si>
  <si>
    <t>Oppland</t>
  </si>
  <si>
    <t>Oslo</t>
  </si>
  <si>
    <t>Rogaland</t>
  </si>
  <si>
    <t>Sogn</t>
  </si>
  <si>
    <t>Møre</t>
  </si>
  <si>
    <t>Telemark</t>
  </si>
  <si>
    <t>Trøndelag</t>
  </si>
  <si>
    <t>Vestfold</t>
  </si>
  <si>
    <t>Østfold</t>
  </si>
  <si>
    <t>Poeng</t>
  </si>
  <si>
    <t>NC4 - Lillehammer</t>
  </si>
  <si>
    <t>Sum</t>
  </si>
  <si>
    <t xml:space="preserve">Økt kontingent: </t>
  </si>
  <si>
    <t>Støtte</t>
  </si>
  <si>
    <t>Annen støtte</t>
  </si>
  <si>
    <t>Støtte per poeng</t>
  </si>
  <si>
    <t>Arrangørkrets</t>
  </si>
  <si>
    <t>Deltagerkrets</t>
  </si>
  <si>
    <t>NC1 - Lygna</t>
  </si>
  <si>
    <t>NC2- Holmenkollen</t>
  </si>
  <si>
    <t>NM - Beitostølen</t>
  </si>
  <si>
    <t>Vekttall</t>
  </si>
  <si>
    <t>Antall påmeldte</t>
  </si>
  <si>
    <t>Sum poeng</t>
  </si>
  <si>
    <t>Pr utøver</t>
  </si>
  <si>
    <t>Tot</t>
  </si>
  <si>
    <t>Kontingent</t>
  </si>
  <si>
    <t>NC 1 Lygna</t>
  </si>
  <si>
    <t>NC 2 Holmenkollen</t>
  </si>
  <si>
    <t>NM Beitostølen</t>
  </si>
  <si>
    <t>NC 4 Lillehammer</t>
  </si>
  <si>
    <t>NM Nes</t>
  </si>
  <si>
    <t>NC1 Voss</t>
  </si>
  <si>
    <t>NC3 Tr.lag</t>
  </si>
  <si>
    <t>NC4 Lygna</t>
  </si>
  <si>
    <t>Startende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</si>
</sst>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1" fillId="0" borderId="0" xfId="0" applyFont="1"/>
    <xf numFmtId="1" fontId="0" fillId="0" borderId="0" xfId="0" applyNumberFormat="1"/>
    <xf numFmtId="0" fontId="2" fillId="0" borderId="0" xfId="0" applyFont="1"/>
    <xf numFmtId="1" fontId="1" fillId="0" borderId="0" xfId="0" applyNumberFormat="1" applyFont="1"/>
    <xf numFmtId="3" fontId="0" fillId="0" borderId="0" xfId="0" applyNumberFormat="1"/>
    <xf numFmtId="3" fontId="1" fillId="0" borderId="0" xfId="0" applyNumberFormat="1" applyFont="1"/>
    <xf numFmtId="3" fontId="0" fillId="0" borderId="0" xfId="0" applyNumberFormat="1" applyFont="1"/>
    <xf numFmtId="0" fontId="1" fillId="0" borderId="0" xfId="0" quotePrefix="1" applyFont="1"/>
    <xf numFmtId="2" fontId="0" fillId="0" borderId="0" xfId="0" applyNumberFormat="1"/>
    <xf numFmtId="0" fontId="0" fillId="2" borderId="0" xfId="0" applyFill="1"/>
    <xf numFmtId="0" fontId="1" fillId="0" borderId="1" xfId="0" applyFont="1" applyBorder="1"/>
    <xf numFmtId="3" fontId="0" fillId="0" borderId="2" xfId="0" applyNumberFormat="1" applyBorder="1"/>
    <xf numFmtId="1" fontId="0" fillId="0" borderId="2" xfId="0" applyNumberFormat="1" applyBorder="1"/>
    <xf numFmtId="0" fontId="1" fillId="0" borderId="4" xfId="0" applyFont="1" applyBorder="1"/>
    <xf numFmtId="3" fontId="0" fillId="0" borderId="0" xfId="0" applyNumberFormat="1" applyBorder="1"/>
    <xf numFmtId="1" fontId="0" fillId="0" borderId="0" xfId="0" applyNumberFormat="1" applyBorder="1"/>
    <xf numFmtId="0" fontId="1" fillId="0" borderId="6" xfId="0" applyFont="1" applyBorder="1"/>
    <xf numFmtId="3" fontId="0" fillId="0" borderId="7" xfId="0" applyNumberFormat="1" applyBorder="1"/>
    <xf numFmtId="1" fontId="0" fillId="0" borderId="7" xfId="0" applyNumberFormat="1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6" xfId="0" applyNumberFormat="1" applyBorder="1"/>
    <xf numFmtId="0" fontId="1" fillId="0" borderId="7" xfId="0" applyFont="1" applyBorder="1"/>
    <xf numFmtId="0" fontId="1" fillId="0" borderId="8" xfId="0" applyFont="1" applyBorder="1"/>
    <xf numFmtId="0" fontId="0" fillId="0" borderId="5" xfId="0" applyBorder="1"/>
    <xf numFmtId="3" fontId="1" fillId="0" borderId="4" xfId="0" applyNumberFormat="1" applyFont="1" applyBorder="1"/>
    <xf numFmtId="3" fontId="1" fillId="0" borderId="6" xfId="0" applyNumberFormat="1" applyFont="1" applyBorder="1"/>
    <xf numFmtId="0" fontId="0" fillId="0" borderId="8" xfId="0" applyBorder="1"/>
    <xf numFmtId="0" fontId="0" fillId="0" borderId="6" xfId="0" applyBorder="1"/>
    <xf numFmtId="0" fontId="1" fillId="0" borderId="7" xfId="0" applyFont="1" applyFill="1" applyBorder="1"/>
    <xf numFmtId="3" fontId="1" fillId="0" borderId="1" xfId="0" applyNumberFormat="1" applyFont="1" applyBorder="1"/>
    <xf numFmtId="3" fontId="0" fillId="3" borderId="0" xfId="0" applyNumberFormat="1" applyFont="1" applyFill="1"/>
    <xf numFmtId="0" fontId="0" fillId="0" borderId="1" xfId="0" applyBorder="1"/>
    <xf numFmtId="3" fontId="0" fillId="0" borderId="3" xfId="0" applyNumberFormat="1" applyBorder="1"/>
    <xf numFmtId="3" fontId="0" fillId="0" borderId="5" xfId="0" applyNumberFormat="1" applyBorder="1"/>
    <xf numFmtId="3" fontId="0" fillId="0" borderId="8" xfId="0" applyNumberFormat="1" applyBorder="1"/>
    <xf numFmtId="0" fontId="1" fillId="0" borderId="5" xfId="0" applyFon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11" xfId="0" applyNumberFormat="1" applyBorder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textRotation="255"/>
    </xf>
    <xf numFmtId="0" fontId="1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19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ristian Olsen [Dualog]" id="{B62B67D4-5173-4218-A5DE-D6412CD20EF0}" userId="Kristian Olsen [Dualog]" providerId="Non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3" dT="2019-10-15T07:07:35.04" personId="{B62B67D4-5173-4218-A5DE-D6412CD20EF0}" id="{EA5DDEAD-7EF5-4859-9CB5-92EA137D4A0D}">
    <text>Beløp pr løp, altså hvis deltatt i 3 løp på Lygna multipliser med 3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Q3" dT="2019-10-15T07:07:35.04" personId="{B62B67D4-5173-4218-A5DE-D6412CD20EF0}" id="{E83AA51D-CADC-4AF8-84F7-E72CC4E85840}">
    <text>Beløp pr løp, altså hvis deltatt i 3 løp på Lygna multipliser med 3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Q3" dT="2019-10-15T07:07:35.04" personId="{B62B67D4-5173-4218-A5DE-D6412CD20EF0}" id="{B4E11998-2C1B-448F-A622-7C2B965C8C03}">
    <text>Beløp pr løp, altså hvis deltatt i 3 løp på Lygna multipliser med 3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FA8F8-5B5C-44B0-85B5-3B9431791B17}">
  <dimension ref="A3:T23"/>
  <sheetViews>
    <sheetView workbookViewId="0">
      <selection activeCell="E38" sqref="E38"/>
    </sheetView>
  </sheetViews>
  <sheetFormatPr baseColWidth="10" defaultColWidth="8.81640625" defaultRowHeight="14.5" x14ac:dyDescent="0.35"/>
  <cols>
    <col min="1" max="1" width="3.453125" bestFit="1" customWidth="1"/>
    <col min="2" max="2" width="9.81640625" bestFit="1" customWidth="1"/>
    <col min="8" max="8" width="9.7265625" bestFit="1" customWidth="1"/>
    <col min="9" max="9" width="5.453125" bestFit="1" customWidth="1"/>
    <col min="12" max="12" width="4.7265625" bestFit="1" customWidth="1"/>
    <col min="14" max="14" width="5.26953125" bestFit="1" customWidth="1"/>
    <col min="16" max="16" width="6.26953125" bestFit="1" customWidth="1"/>
    <col min="17" max="17" width="9.453125" bestFit="1" customWidth="1"/>
  </cols>
  <sheetData>
    <row r="3" spans="1:20" ht="15.5" x14ac:dyDescent="0.35">
      <c r="A3" s="11"/>
      <c r="B3" s="11"/>
      <c r="C3" s="42" t="s">
        <v>38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0" x14ac:dyDescent="0.35">
      <c r="A4" s="11"/>
      <c r="B4" s="11"/>
      <c r="C4" s="2" t="s">
        <v>17</v>
      </c>
      <c r="D4" s="2" t="s">
        <v>18</v>
      </c>
      <c r="E4" s="2" t="s">
        <v>19</v>
      </c>
      <c r="F4" s="2" t="s">
        <v>0</v>
      </c>
      <c r="G4" s="2" t="s">
        <v>20</v>
      </c>
      <c r="H4" s="2" t="s">
        <v>21</v>
      </c>
      <c r="I4" s="2" t="s">
        <v>26</v>
      </c>
      <c r="J4" s="2" t="s">
        <v>2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27</v>
      </c>
      <c r="P4" s="2" t="s">
        <v>1</v>
      </c>
      <c r="Q4" s="2" t="s">
        <v>28</v>
      </c>
      <c r="R4" s="2" t="s">
        <v>29</v>
      </c>
      <c r="S4" s="2" t="s">
        <v>30</v>
      </c>
    </row>
    <row r="5" spans="1:20" x14ac:dyDescent="0.35">
      <c r="A5" s="43" t="s">
        <v>39</v>
      </c>
      <c r="B5" s="1" t="s">
        <v>17</v>
      </c>
      <c r="C5" s="3">
        <v>0</v>
      </c>
      <c r="D5" s="3">
        <v>0</v>
      </c>
      <c r="E5" s="3">
        <v>0</v>
      </c>
      <c r="F5" s="3">
        <v>15</v>
      </c>
      <c r="G5" s="3">
        <v>0</v>
      </c>
      <c r="H5" s="3">
        <v>5</v>
      </c>
      <c r="I5" s="3">
        <v>8</v>
      </c>
      <c r="J5" s="3">
        <v>13</v>
      </c>
      <c r="K5" s="3">
        <v>0</v>
      </c>
      <c r="L5" s="3">
        <v>0</v>
      </c>
      <c r="M5" s="3">
        <v>0</v>
      </c>
      <c r="N5" s="3">
        <v>5</v>
      </c>
      <c r="O5" s="3">
        <v>0</v>
      </c>
      <c r="P5" s="3">
        <v>13</v>
      </c>
      <c r="Q5" s="3">
        <v>8</v>
      </c>
      <c r="R5" s="3">
        <v>0</v>
      </c>
      <c r="S5" s="3">
        <v>0</v>
      </c>
      <c r="T5" s="5">
        <f>SUM(C5:S5)</f>
        <v>67</v>
      </c>
    </row>
    <row r="6" spans="1:20" x14ac:dyDescent="0.35">
      <c r="A6" s="43"/>
      <c r="B6" s="1" t="s">
        <v>3</v>
      </c>
      <c r="C6" s="3">
        <v>0</v>
      </c>
      <c r="D6" s="3">
        <v>0</v>
      </c>
      <c r="E6" s="3">
        <v>0</v>
      </c>
      <c r="F6" s="3">
        <v>12</v>
      </c>
      <c r="G6" s="3">
        <v>0</v>
      </c>
      <c r="H6" s="3">
        <v>5</v>
      </c>
      <c r="I6" s="3">
        <v>5</v>
      </c>
      <c r="J6" s="3">
        <v>8</v>
      </c>
      <c r="K6" s="3">
        <v>0</v>
      </c>
      <c r="L6" s="3">
        <v>0</v>
      </c>
      <c r="M6" s="3">
        <v>5</v>
      </c>
      <c r="N6" s="3">
        <v>5</v>
      </c>
      <c r="O6" s="3">
        <v>0</v>
      </c>
      <c r="P6" s="3">
        <v>10</v>
      </c>
      <c r="Q6" s="3">
        <v>5</v>
      </c>
      <c r="R6" s="3">
        <v>0</v>
      </c>
      <c r="S6" s="3">
        <v>0</v>
      </c>
      <c r="T6" s="5">
        <f t="shared" ref="T6:T21" si="0">SUM(C6:S6)</f>
        <v>55</v>
      </c>
    </row>
    <row r="7" spans="1:20" x14ac:dyDescent="0.35">
      <c r="A7" s="43"/>
      <c r="B7" s="1" t="s">
        <v>4</v>
      </c>
      <c r="C7" s="3">
        <v>0</v>
      </c>
      <c r="D7" s="3">
        <v>0</v>
      </c>
      <c r="E7" s="3">
        <v>0</v>
      </c>
      <c r="F7" s="3">
        <v>12</v>
      </c>
      <c r="G7" s="3">
        <v>0</v>
      </c>
      <c r="H7" s="3">
        <v>5</v>
      </c>
      <c r="I7" s="3">
        <v>5</v>
      </c>
      <c r="J7" s="3">
        <v>8</v>
      </c>
      <c r="K7" s="3">
        <v>0</v>
      </c>
      <c r="L7" s="3">
        <v>0</v>
      </c>
      <c r="M7" s="3">
        <v>5</v>
      </c>
      <c r="N7" s="3">
        <v>5</v>
      </c>
      <c r="O7" s="3">
        <v>0</v>
      </c>
      <c r="P7" s="3">
        <v>10</v>
      </c>
      <c r="Q7" s="3">
        <v>5</v>
      </c>
      <c r="R7" s="3">
        <v>0</v>
      </c>
      <c r="S7" s="3">
        <v>0</v>
      </c>
      <c r="T7" s="5">
        <f t="shared" si="0"/>
        <v>55</v>
      </c>
    </row>
    <row r="8" spans="1:20" x14ac:dyDescent="0.35">
      <c r="A8" s="43"/>
      <c r="B8" s="1" t="s">
        <v>5</v>
      </c>
      <c r="C8" s="3">
        <v>15</v>
      </c>
      <c r="D8" s="3">
        <v>12</v>
      </c>
      <c r="E8" s="3">
        <v>12</v>
      </c>
      <c r="F8" s="3">
        <v>0</v>
      </c>
      <c r="G8" s="3">
        <v>12</v>
      </c>
      <c r="H8" s="3">
        <v>15</v>
      </c>
      <c r="I8" s="3">
        <v>15</v>
      </c>
      <c r="J8" s="3">
        <v>7</v>
      </c>
      <c r="K8" s="3">
        <v>12</v>
      </c>
      <c r="L8" s="3">
        <v>12</v>
      </c>
      <c r="M8" s="3">
        <v>15</v>
      </c>
      <c r="N8" s="3">
        <v>15</v>
      </c>
      <c r="O8" s="3">
        <v>12</v>
      </c>
      <c r="P8" s="3">
        <v>5</v>
      </c>
      <c r="Q8" s="3">
        <v>9</v>
      </c>
      <c r="R8" s="3">
        <v>12</v>
      </c>
      <c r="S8" s="3">
        <v>12</v>
      </c>
      <c r="T8" s="5">
        <f t="shared" si="0"/>
        <v>192</v>
      </c>
    </row>
    <row r="9" spans="1:20" x14ac:dyDescent="0.35">
      <c r="A9" s="43"/>
      <c r="B9" s="1" t="s">
        <v>6</v>
      </c>
      <c r="C9" s="3">
        <v>0</v>
      </c>
      <c r="D9" s="3">
        <v>0</v>
      </c>
      <c r="E9" s="3">
        <v>0</v>
      </c>
      <c r="F9" s="3">
        <v>12</v>
      </c>
      <c r="G9" s="3">
        <v>0</v>
      </c>
      <c r="H9" s="3">
        <v>5</v>
      </c>
      <c r="I9" s="3">
        <v>5</v>
      </c>
      <c r="J9" s="3">
        <v>8</v>
      </c>
      <c r="K9" s="3">
        <v>0</v>
      </c>
      <c r="L9" s="3">
        <v>0</v>
      </c>
      <c r="M9" s="3">
        <v>5</v>
      </c>
      <c r="N9" s="3">
        <v>5</v>
      </c>
      <c r="O9" s="3">
        <v>0</v>
      </c>
      <c r="P9" s="3">
        <v>10</v>
      </c>
      <c r="Q9" s="3">
        <v>5</v>
      </c>
      <c r="R9" s="3">
        <v>0</v>
      </c>
      <c r="S9" s="3">
        <v>0</v>
      </c>
      <c r="T9" s="5">
        <f t="shared" si="0"/>
        <v>55</v>
      </c>
    </row>
    <row r="10" spans="1:20" x14ac:dyDescent="0.35">
      <c r="A10" s="43"/>
      <c r="B10" s="1" t="s">
        <v>7</v>
      </c>
      <c r="C10" s="3">
        <v>5</v>
      </c>
      <c r="D10" s="3">
        <v>5</v>
      </c>
      <c r="E10" s="3">
        <v>5</v>
      </c>
      <c r="F10" s="3">
        <v>15</v>
      </c>
      <c r="G10" s="3">
        <v>5</v>
      </c>
      <c r="H10" s="3">
        <v>0</v>
      </c>
      <c r="I10" s="3">
        <v>3</v>
      </c>
      <c r="J10" s="3">
        <v>13</v>
      </c>
      <c r="K10" s="3">
        <v>5</v>
      </c>
      <c r="L10" s="3">
        <v>5</v>
      </c>
      <c r="M10" s="3">
        <v>0</v>
      </c>
      <c r="N10" s="3">
        <v>0</v>
      </c>
      <c r="O10" s="3">
        <v>3</v>
      </c>
      <c r="P10" s="3">
        <v>13</v>
      </c>
      <c r="Q10" s="3">
        <v>10</v>
      </c>
      <c r="R10" s="3">
        <v>5</v>
      </c>
      <c r="S10" s="3">
        <v>5</v>
      </c>
      <c r="T10" s="5">
        <f t="shared" si="0"/>
        <v>97</v>
      </c>
    </row>
    <row r="11" spans="1:20" x14ac:dyDescent="0.35">
      <c r="A11" s="43"/>
      <c r="B11" s="1" t="s">
        <v>26</v>
      </c>
      <c r="C11" s="3">
        <v>8</v>
      </c>
      <c r="D11" s="3">
        <v>5</v>
      </c>
      <c r="E11" s="3">
        <v>5</v>
      </c>
      <c r="F11" s="3">
        <v>15</v>
      </c>
      <c r="G11" s="3">
        <v>5</v>
      </c>
      <c r="H11" s="3">
        <v>3</v>
      </c>
      <c r="I11" s="3">
        <v>0</v>
      </c>
      <c r="J11" s="3">
        <v>13</v>
      </c>
      <c r="K11" s="3">
        <v>3</v>
      </c>
      <c r="L11" s="3">
        <v>5</v>
      </c>
      <c r="M11" s="3">
        <v>3</v>
      </c>
      <c r="N11" s="3">
        <v>0</v>
      </c>
      <c r="O11" s="3">
        <v>5</v>
      </c>
      <c r="P11" s="3">
        <v>13</v>
      </c>
      <c r="Q11" s="3">
        <v>0</v>
      </c>
      <c r="R11" s="3">
        <v>5</v>
      </c>
      <c r="S11" s="3">
        <v>5</v>
      </c>
      <c r="T11" s="5">
        <f t="shared" si="0"/>
        <v>93</v>
      </c>
    </row>
    <row r="12" spans="1:20" x14ac:dyDescent="0.35">
      <c r="A12" s="43"/>
      <c r="B12" s="1" t="s">
        <v>8</v>
      </c>
      <c r="C12" s="3">
        <v>13</v>
      </c>
      <c r="D12" s="3">
        <v>8</v>
      </c>
      <c r="E12" s="3">
        <v>8</v>
      </c>
      <c r="F12" s="3">
        <v>7</v>
      </c>
      <c r="G12" s="3">
        <v>8</v>
      </c>
      <c r="H12" s="3">
        <v>13</v>
      </c>
      <c r="I12" s="3">
        <v>13</v>
      </c>
      <c r="J12" s="3">
        <v>0</v>
      </c>
      <c r="K12" s="3">
        <v>8</v>
      </c>
      <c r="L12" s="3">
        <v>8</v>
      </c>
      <c r="M12" s="3">
        <v>13</v>
      </c>
      <c r="N12" s="3">
        <v>13</v>
      </c>
      <c r="O12" s="3">
        <v>8</v>
      </c>
      <c r="P12" s="3">
        <v>5</v>
      </c>
      <c r="Q12" s="3">
        <v>5</v>
      </c>
      <c r="R12" s="3">
        <v>8</v>
      </c>
      <c r="S12" s="3">
        <v>8</v>
      </c>
      <c r="T12" s="5">
        <f t="shared" si="0"/>
        <v>146</v>
      </c>
    </row>
    <row r="13" spans="1:20" x14ac:dyDescent="0.35">
      <c r="A13" s="43"/>
      <c r="B13" s="1" t="s">
        <v>9</v>
      </c>
      <c r="C13" s="3">
        <v>0</v>
      </c>
      <c r="D13" s="3">
        <v>0</v>
      </c>
      <c r="E13" s="3">
        <v>0</v>
      </c>
      <c r="F13" s="3">
        <v>12</v>
      </c>
      <c r="G13" s="3">
        <v>0</v>
      </c>
      <c r="H13" s="3">
        <v>5</v>
      </c>
      <c r="I13" s="3">
        <v>3</v>
      </c>
      <c r="J13" s="3">
        <v>8</v>
      </c>
      <c r="K13" s="3">
        <v>0</v>
      </c>
      <c r="L13" s="3">
        <v>0</v>
      </c>
      <c r="M13" s="3">
        <v>5</v>
      </c>
      <c r="N13" s="3">
        <v>5</v>
      </c>
      <c r="O13" s="3">
        <v>0</v>
      </c>
      <c r="P13" s="3">
        <v>10</v>
      </c>
      <c r="Q13" s="3">
        <v>3</v>
      </c>
      <c r="R13" s="3">
        <v>0</v>
      </c>
      <c r="S13" s="3">
        <v>0</v>
      </c>
      <c r="T13" s="5">
        <f t="shared" si="0"/>
        <v>51</v>
      </c>
    </row>
    <row r="14" spans="1:20" x14ac:dyDescent="0.35">
      <c r="A14" s="43"/>
      <c r="B14" s="1" t="s">
        <v>10</v>
      </c>
      <c r="C14" s="3">
        <v>0</v>
      </c>
      <c r="D14" s="3">
        <v>0</v>
      </c>
      <c r="E14" s="3">
        <v>0</v>
      </c>
      <c r="F14" s="3">
        <v>12</v>
      </c>
      <c r="G14" s="3">
        <v>0</v>
      </c>
      <c r="H14" s="3">
        <v>5</v>
      </c>
      <c r="I14" s="3">
        <v>5</v>
      </c>
      <c r="J14" s="3">
        <v>8</v>
      </c>
      <c r="K14" s="3">
        <v>0</v>
      </c>
      <c r="L14" s="3">
        <v>0</v>
      </c>
      <c r="M14" s="3">
        <v>5</v>
      </c>
      <c r="N14" s="3">
        <v>5</v>
      </c>
      <c r="O14" s="3">
        <v>0</v>
      </c>
      <c r="P14" s="3">
        <v>10</v>
      </c>
      <c r="Q14" s="3">
        <v>5</v>
      </c>
      <c r="R14" s="3">
        <v>0</v>
      </c>
      <c r="S14" s="3">
        <v>0</v>
      </c>
      <c r="T14" s="5">
        <f t="shared" si="0"/>
        <v>55</v>
      </c>
    </row>
    <row r="15" spans="1:20" x14ac:dyDescent="0.35">
      <c r="A15" s="43"/>
      <c r="B15" s="1" t="s">
        <v>11</v>
      </c>
      <c r="C15" s="3">
        <v>0</v>
      </c>
      <c r="D15" s="3">
        <v>5</v>
      </c>
      <c r="E15" s="3">
        <v>5</v>
      </c>
      <c r="F15" s="3">
        <v>15</v>
      </c>
      <c r="G15" s="3">
        <v>5</v>
      </c>
      <c r="H15" s="3">
        <v>0</v>
      </c>
      <c r="I15" s="3">
        <v>3</v>
      </c>
      <c r="J15" s="3">
        <v>13</v>
      </c>
      <c r="K15" s="3">
        <v>5</v>
      </c>
      <c r="L15" s="3">
        <v>5</v>
      </c>
      <c r="M15" s="3">
        <v>0</v>
      </c>
      <c r="N15" s="3">
        <v>3</v>
      </c>
      <c r="O15" s="3">
        <v>3</v>
      </c>
      <c r="P15" s="3">
        <v>13</v>
      </c>
      <c r="Q15" s="3">
        <v>10</v>
      </c>
      <c r="R15" s="3">
        <v>5</v>
      </c>
      <c r="S15" s="3">
        <v>5</v>
      </c>
      <c r="T15" s="5">
        <f t="shared" si="0"/>
        <v>95</v>
      </c>
    </row>
    <row r="16" spans="1:20" x14ac:dyDescent="0.35">
      <c r="A16" s="43"/>
      <c r="B16" s="1" t="s">
        <v>25</v>
      </c>
      <c r="C16" s="3">
        <v>5</v>
      </c>
      <c r="D16" s="3">
        <v>5</v>
      </c>
      <c r="E16" s="3">
        <v>5</v>
      </c>
      <c r="F16" s="3">
        <v>15</v>
      </c>
      <c r="G16" s="3">
        <v>5</v>
      </c>
      <c r="H16" s="3">
        <v>0</v>
      </c>
      <c r="I16" s="3">
        <v>0</v>
      </c>
      <c r="J16" s="3">
        <v>13</v>
      </c>
      <c r="K16" s="3">
        <v>5</v>
      </c>
      <c r="L16" s="3">
        <v>5</v>
      </c>
      <c r="M16" s="3">
        <v>3</v>
      </c>
      <c r="N16" s="3">
        <v>0</v>
      </c>
      <c r="O16" s="3">
        <v>5</v>
      </c>
      <c r="P16" s="3">
        <v>13</v>
      </c>
      <c r="Q16" s="3">
        <v>7</v>
      </c>
      <c r="R16" s="3">
        <v>5</v>
      </c>
      <c r="S16" s="3">
        <v>5</v>
      </c>
      <c r="T16" s="5">
        <f t="shared" si="0"/>
        <v>96</v>
      </c>
    </row>
    <row r="17" spans="1:20" x14ac:dyDescent="0.35">
      <c r="A17" s="43"/>
      <c r="B17" s="1" t="s">
        <v>12</v>
      </c>
      <c r="C17" s="3">
        <v>0</v>
      </c>
      <c r="D17" s="3">
        <v>0</v>
      </c>
      <c r="E17" s="3">
        <v>0</v>
      </c>
      <c r="F17" s="3">
        <v>12</v>
      </c>
      <c r="G17" s="3">
        <v>0</v>
      </c>
      <c r="H17" s="3">
        <v>3</v>
      </c>
      <c r="I17" s="3">
        <v>5</v>
      </c>
      <c r="J17" s="3">
        <v>8</v>
      </c>
      <c r="K17" s="3">
        <v>0</v>
      </c>
      <c r="L17" s="3">
        <v>0</v>
      </c>
      <c r="M17" s="3">
        <v>3</v>
      </c>
      <c r="N17" s="3">
        <v>5</v>
      </c>
      <c r="O17" s="3">
        <v>0</v>
      </c>
      <c r="P17" s="3">
        <v>10</v>
      </c>
      <c r="Q17" s="3">
        <v>5</v>
      </c>
      <c r="R17" s="3">
        <v>0</v>
      </c>
      <c r="S17" s="3">
        <v>0</v>
      </c>
      <c r="T17" s="5">
        <f t="shared" si="0"/>
        <v>51</v>
      </c>
    </row>
    <row r="18" spans="1:20" x14ac:dyDescent="0.35">
      <c r="A18" s="43"/>
      <c r="B18" s="1" t="s">
        <v>13</v>
      </c>
      <c r="C18" s="3">
        <v>13</v>
      </c>
      <c r="D18" s="3">
        <v>10</v>
      </c>
      <c r="E18" s="3">
        <v>10</v>
      </c>
      <c r="F18" s="3">
        <v>5</v>
      </c>
      <c r="G18" s="3">
        <v>10</v>
      </c>
      <c r="H18" s="3">
        <v>13</v>
      </c>
      <c r="I18" s="3">
        <v>13</v>
      </c>
      <c r="J18" s="3">
        <v>5</v>
      </c>
      <c r="K18" s="3">
        <v>10</v>
      </c>
      <c r="L18" s="3">
        <v>10</v>
      </c>
      <c r="M18" s="3">
        <v>13</v>
      </c>
      <c r="N18" s="3">
        <v>13</v>
      </c>
      <c r="O18" s="3">
        <v>10</v>
      </c>
      <c r="P18" s="3">
        <v>0</v>
      </c>
      <c r="Q18" s="3">
        <v>7</v>
      </c>
      <c r="R18" s="3">
        <v>10</v>
      </c>
      <c r="S18" s="3">
        <v>10</v>
      </c>
      <c r="T18" s="5">
        <f t="shared" si="0"/>
        <v>162</v>
      </c>
    </row>
    <row r="19" spans="1:20" x14ac:dyDescent="0.35">
      <c r="A19" s="43"/>
      <c r="B19" s="1" t="s">
        <v>14</v>
      </c>
      <c r="C19" s="3">
        <v>8</v>
      </c>
      <c r="D19" s="3">
        <v>5</v>
      </c>
      <c r="E19" s="3">
        <v>5</v>
      </c>
      <c r="F19" s="3">
        <v>9</v>
      </c>
      <c r="G19" s="3">
        <v>5</v>
      </c>
      <c r="H19" s="3">
        <v>10</v>
      </c>
      <c r="I19" s="3">
        <v>0</v>
      </c>
      <c r="J19" s="3">
        <v>5</v>
      </c>
      <c r="K19" s="3">
        <v>3</v>
      </c>
      <c r="L19" s="3">
        <v>5</v>
      </c>
      <c r="M19" s="3">
        <v>10</v>
      </c>
      <c r="N19" s="3">
        <v>7</v>
      </c>
      <c r="O19" s="3">
        <v>5</v>
      </c>
      <c r="P19" s="3">
        <v>7</v>
      </c>
      <c r="Q19" s="3">
        <v>0</v>
      </c>
      <c r="R19" s="3">
        <v>5</v>
      </c>
      <c r="S19" s="3">
        <v>5</v>
      </c>
      <c r="T19" s="5">
        <f t="shared" si="0"/>
        <v>94</v>
      </c>
    </row>
    <row r="20" spans="1:20" x14ac:dyDescent="0.35">
      <c r="A20" s="43"/>
      <c r="B20" s="1" t="s">
        <v>15</v>
      </c>
      <c r="C20" s="3">
        <v>0</v>
      </c>
      <c r="D20" s="3">
        <v>0</v>
      </c>
      <c r="E20" s="3">
        <v>0</v>
      </c>
      <c r="F20" s="3">
        <v>12</v>
      </c>
      <c r="G20" s="3">
        <v>0</v>
      </c>
      <c r="H20" s="3">
        <v>5</v>
      </c>
      <c r="I20" s="3">
        <v>5</v>
      </c>
      <c r="J20" s="3">
        <v>8</v>
      </c>
      <c r="K20" s="3">
        <v>0</v>
      </c>
      <c r="L20" s="3">
        <v>0</v>
      </c>
      <c r="M20" s="3">
        <v>5</v>
      </c>
      <c r="N20" s="3">
        <v>5</v>
      </c>
      <c r="O20" s="3">
        <v>0</v>
      </c>
      <c r="P20" s="3">
        <v>10</v>
      </c>
      <c r="Q20" s="3">
        <v>5</v>
      </c>
      <c r="R20" s="3">
        <v>0</v>
      </c>
      <c r="S20" s="3">
        <v>0</v>
      </c>
      <c r="T20" s="5">
        <f t="shared" si="0"/>
        <v>55</v>
      </c>
    </row>
    <row r="21" spans="1:20" x14ac:dyDescent="0.35">
      <c r="A21" s="43"/>
      <c r="B21" s="1" t="s">
        <v>16</v>
      </c>
      <c r="C21" s="3">
        <v>0</v>
      </c>
      <c r="D21" s="3">
        <v>0</v>
      </c>
      <c r="E21" s="3">
        <v>0</v>
      </c>
      <c r="F21" s="3">
        <v>12</v>
      </c>
      <c r="G21" s="3">
        <v>0</v>
      </c>
      <c r="H21" s="3">
        <v>5</v>
      </c>
      <c r="I21" s="3">
        <v>5</v>
      </c>
      <c r="J21" s="3">
        <v>8</v>
      </c>
      <c r="K21" s="3">
        <v>0</v>
      </c>
      <c r="L21" s="3">
        <v>0</v>
      </c>
      <c r="M21" s="3">
        <v>5</v>
      </c>
      <c r="N21" s="3">
        <v>5</v>
      </c>
      <c r="O21" s="3">
        <v>0</v>
      </c>
      <c r="P21" s="3">
        <v>10</v>
      </c>
      <c r="Q21" s="3">
        <v>5</v>
      </c>
      <c r="R21" s="3">
        <v>0</v>
      </c>
      <c r="S21" s="3">
        <v>0</v>
      </c>
      <c r="T21" s="5">
        <f t="shared" si="0"/>
        <v>55</v>
      </c>
    </row>
    <row r="22" spans="1:20" x14ac:dyDescent="0.35">
      <c r="C22" s="5">
        <f>SUM(C5:C21)</f>
        <v>67</v>
      </c>
      <c r="D22" s="5">
        <f t="shared" ref="D22:S22" si="1">SUM(D5:D21)</f>
        <v>55</v>
      </c>
      <c r="E22" s="5">
        <f t="shared" si="1"/>
        <v>55</v>
      </c>
      <c r="F22" s="5">
        <f t="shared" si="1"/>
        <v>192</v>
      </c>
      <c r="G22" s="5">
        <f t="shared" si="1"/>
        <v>55</v>
      </c>
      <c r="H22" s="5">
        <f t="shared" si="1"/>
        <v>97</v>
      </c>
      <c r="I22" s="5">
        <f t="shared" si="1"/>
        <v>93</v>
      </c>
      <c r="J22" s="5">
        <f t="shared" si="1"/>
        <v>146</v>
      </c>
      <c r="K22" s="5">
        <f t="shared" si="1"/>
        <v>51</v>
      </c>
      <c r="L22" s="5">
        <f t="shared" si="1"/>
        <v>55</v>
      </c>
      <c r="M22" s="5">
        <f t="shared" si="1"/>
        <v>95</v>
      </c>
      <c r="N22" s="5">
        <f t="shared" si="1"/>
        <v>96</v>
      </c>
      <c r="O22" s="5">
        <f t="shared" si="1"/>
        <v>51</v>
      </c>
      <c r="P22" s="5">
        <f t="shared" si="1"/>
        <v>162</v>
      </c>
      <c r="Q22" s="5">
        <f t="shared" si="1"/>
        <v>94</v>
      </c>
      <c r="R22" s="5">
        <f t="shared" si="1"/>
        <v>55</v>
      </c>
      <c r="S22" s="5">
        <f t="shared" si="1"/>
        <v>55</v>
      </c>
      <c r="T22" s="4"/>
    </row>
    <row r="23" spans="1:20" x14ac:dyDescent="0.35">
      <c r="C23" s="3">
        <f>C22-T5</f>
        <v>0</v>
      </c>
      <c r="D23" s="3">
        <f>D22-T6</f>
        <v>0</v>
      </c>
      <c r="E23" s="3">
        <f>E22-T7</f>
        <v>0</v>
      </c>
      <c r="F23" s="3">
        <f>F22-T8</f>
        <v>0</v>
      </c>
      <c r="G23" s="3">
        <f>G22-T9</f>
        <v>0</v>
      </c>
      <c r="H23" s="3">
        <f>H22-T10</f>
        <v>0</v>
      </c>
      <c r="I23" s="3">
        <f>I22-T11</f>
        <v>0</v>
      </c>
      <c r="J23" s="3">
        <f>J22-T12</f>
        <v>0</v>
      </c>
      <c r="K23" s="3">
        <f>K22-T13</f>
        <v>0</v>
      </c>
      <c r="L23" s="3">
        <f>L22-T14</f>
        <v>0</v>
      </c>
      <c r="M23" s="3">
        <f>M22-T15</f>
        <v>0</v>
      </c>
      <c r="N23" s="3">
        <f>N22-T16</f>
        <v>0</v>
      </c>
      <c r="O23" s="3">
        <f>O22-T17</f>
        <v>0</v>
      </c>
      <c r="P23" s="3">
        <f>P22-T18</f>
        <v>0</v>
      </c>
      <c r="Q23" s="3">
        <f>Q22-T19</f>
        <v>0</v>
      </c>
      <c r="R23" s="3">
        <f>R22-T20</f>
        <v>0</v>
      </c>
      <c r="S23" s="3">
        <f>S22-T21</f>
        <v>0</v>
      </c>
    </row>
  </sheetData>
  <mergeCells count="2">
    <mergeCell ref="C3:S3"/>
    <mergeCell ref="A5:A21"/>
  </mergeCells>
  <conditionalFormatting sqref="C5:S21">
    <cfRule type="cellIs" dxfId="18" priority="8" operator="greaterThan">
      <formula>0</formula>
    </cfRule>
  </conditionalFormatting>
  <conditionalFormatting sqref="C23:S23">
    <cfRule type="cellIs" dxfId="17" priority="6" operator="equal">
      <formula>0</formula>
    </cfRule>
    <cfRule type="cellIs" dxfId="16" priority="7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5AA4A-8A4A-469C-B933-9B3BF9AEE551}">
  <dimension ref="B1:W30"/>
  <sheetViews>
    <sheetView zoomScaleNormal="100" workbookViewId="0">
      <selection activeCell="M42" sqref="M42"/>
    </sheetView>
  </sheetViews>
  <sheetFormatPr baseColWidth="10" defaultColWidth="8.81640625" defaultRowHeight="14.5" x14ac:dyDescent="0.35"/>
  <cols>
    <col min="1" max="1" width="3.453125" customWidth="1"/>
    <col min="2" max="2" width="15.26953125" bestFit="1" customWidth="1"/>
    <col min="3" max="3" width="10" bestFit="1" customWidth="1"/>
    <col min="4" max="4" width="8" bestFit="1" customWidth="1"/>
    <col min="5" max="5" width="6.453125" bestFit="1" customWidth="1"/>
    <col min="6" max="6" width="9.7265625" bestFit="1" customWidth="1"/>
    <col min="7" max="7" width="8" bestFit="1" customWidth="1"/>
    <col min="8" max="8" width="6.26953125" bestFit="1" customWidth="1"/>
    <col min="9" max="9" width="9.7265625" bestFit="1" customWidth="1"/>
    <col min="10" max="10" width="8" bestFit="1" customWidth="1"/>
    <col min="11" max="11" width="6.26953125" bestFit="1" customWidth="1"/>
    <col min="12" max="12" width="9.7265625" bestFit="1" customWidth="1"/>
    <col min="13" max="13" width="8" bestFit="1" customWidth="1"/>
    <col min="14" max="14" width="6.26953125" bestFit="1" customWidth="1"/>
    <col min="15" max="15" width="10.453125" bestFit="1" customWidth="1"/>
    <col min="16" max="16" width="10" bestFit="1" customWidth="1"/>
  </cols>
  <sheetData>
    <row r="1" spans="2:23" ht="15" thickBot="1" x14ac:dyDescent="0.4"/>
    <row r="2" spans="2:23" x14ac:dyDescent="0.35">
      <c r="C2" s="46"/>
      <c r="D2" s="44"/>
      <c r="E2" s="44"/>
      <c r="F2" s="46"/>
      <c r="G2" s="44"/>
      <c r="H2" s="44"/>
      <c r="I2" s="46"/>
      <c r="J2" s="44"/>
      <c r="K2" s="44"/>
      <c r="L2" s="46"/>
      <c r="M2" s="44"/>
      <c r="N2" s="44"/>
      <c r="O2" s="12" t="s">
        <v>45</v>
      </c>
      <c r="P2" s="44" t="s">
        <v>35</v>
      </c>
      <c r="Q2" s="45"/>
    </row>
    <row r="3" spans="2:23" ht="15" thickBot="1" x14ac:dyDescent="0.4">
      <c r="C3" s="18" t="s">
        <v>57</v>
      </c>
      <c r="D3" s="24" t="s">
        <v>43</v>
      </c>
      <c r="E3" s="24" t="s">
        <v>31</v>
      </c>
      <c r="F3" s="18" t="s">
        <v>57</v>
      </c>
      <c r="G3" s="24" t="s">
        <v>43</v>
      </c>
      <c r="H3" s="24" t="s">
        <v>31</v>
      </c>
      <c r="I3" s="18" t="s">
        <v>57</v>
      </c>
      <c r="J3" s="24" t="s">
        <v>43</v>
      </c>
      <c r="K3" s="24" t="s">
        <v>31</v>
      </c>
      <c r="L3" s="18" t="s">
        <v>57</v>
      </c>
      <c r="M3" s="24" t="s">
        <v>43</v>
      </c>
      <c r="N3" s="24" t="s">
        <v>31</v>
      </c>
      <c r="O3" s="30"/>
      <c r="P3" s="31" t="s">
        <v>47</v>
      </c>
      <c r="Q3" s="38" t="s">
        <v>46</v>
      </c>
    </row>
    <row r="4" spans="2:23" x14ac:dyDescent="0.35">
      <c r="B4" s="12" t="s">
        <v>17</v>
      </c>
      <c r="C4" s="21"/>
      <c r="D4" s="14"/>
      <c r="E4" s="35">
        <f t="shared" ref="E4:E20" si="0">C4*D4</f>
        <v>0</v>
      </c>
      <c r="F4" s="21"/>
      <c r="G4" s="14"/>
      <c r="H4" s="13">
        <f t="shared" ref="H4:H20" si="1">F4*G4</f>
        <v>0</v>
      </c>
      <c r="I4" s="21"/>
      <c r="J4" s="14"/>
      <c r="K4" s="13">
        <f t="shared" ref="K4:K20" si="2">I4*J4</f>
        <v>0</v>
      </c>
      <c r="L4" s="21"/>
      <c r="M4" s="14"/>
      <c r="N4" s="13">
        <f>L4*M4</f>
        <v>0</v>
      </c>
      <c r="O4" s="32">
        <f t="shared" ref="O4:O21" si="3">E4+H4+K4+N4</f>
        <v>0</v>
      </c>
      <c r="P4" s="13">
        <f>IF(C$21&gt;0,$C$27*(O4/$O$21),0)</f>
        <v>0</v>
      </c>
      <c r="Q4" s="39">
        <f>IF(C4+F4+I4+L4&gt;0,P4/(L4+I4+F4+C4),0)</f>
        <v>0</v>
      </c>
      <c r="W4" s="6"/>
    </row>
    <row r="5" spans="2:23" x14ac:dyDescent="0.35">
      <c r="B5" s="15" t="s">
        <v>3</v>
      </c>
      <c r="C5" s="22"/>
      <c r="D5" s="17"/>
      <c r="E5" s="36">
        <f t="shared" si="0"/>
        <v>0</v>
      </c>
      <c r="F5" s="22"/>
      <c r="G5" s="17"/>
      <c r="H5" s="16">
        <f t="shared" si="1"/>
        <v>0</v>
      </c>
      <c r="I5" s="22"/>
      <c r="J5" s="17"/>
      <c r="K5" s="16">
        <f t="shared" si="2"/>
        <v>0</v>
      </c>
      <c r="L5" s="22"/>
      <c r="M5" s="17"/>
      <c r="N5" s="16">
        <f t="shared" ref="N5:N20" si="4">L5*M5</f>
        <v>0</v>
      </c>
      <c r="O5" s="27">
        <f t="shared" si="3"/>
        <v>0</v>
      </c>
      <c r="P5" s="16">
        <f t="shared" ref="P5:P20" si="5">IF(C$21&gt;0,$C$27*(O5/$O$21),0)</f>
        <v>0</v>
      </c>
      <c r="Q5" s="40">
        <f t="shared" ref="Q5:Q20" si="6">IF(C5+F5+I5+L5&gt;0,P5/(L5+I5+F5+C5),0)</f>
        <v>0</v>
      </c>
      <c r="W5" s="6"/>
    </row>
    <row r="6" spans="2:23" x14ac:dyDescent="0.35">
      <c r="B6" s="15" t="s">
        <v>4</v>
      </c>
      <c r="C6" s="22"/>
      <c r="D6" s="17"/>
      <c r="E6" s="36">
        <f t="shared" si="0"/>
        <v>0</v>
      </c>
      <c r="F6" s="22"/>
      <c r="G6" s="17"/>
      <c r="H6" s="16">
        <f t="shared" si="1"/>
        <v>0</v>
      </c>
      <c r="I6" s="22"/>
      <c r="J6" s="17"/>
      <c r="K6" s="16">
        <f t="shared" si="2"/>
        <v>0</v>
      </c>
      <c r="L6" s="22"/>
      <c r="M6" s="17"/>
      <c r="N6" s="16">
        <f t="shared" si="4"/>
        <v>0</v>
      </c>
      <c r="O6" s="27">
        <f t="shared" si="3"/>
        <v>0</v>
      </c>
      <c r="P6" s="16">
        <f t="shared" si="5"/>
        <v>0</v>
      </c>
      <c r="Q6" s="40">
        <f t="shared" si="6"/>
        <v>0</v>
      </c>
      <c r="W6" s="6"/>
    </row>
    <row r="7" spans="2:23" x14ac:dyDescent="0.35">
      <c r="B7" s="15" t="s">
        <v>5</v>
      </c>
      <c r="C7" s="22"/>
      <c r="D7" s="17"/>
      <c r="E7" s="36">
        <f t="shared" si="0"/>
        <v>0</v>
      </c>
      <c r="F7" s="22"/>
      <c r="G7" s="17"/>
      <c r="H7" s="16">
        <f t="shared" si="1"/>
        <v>0</v>
      </c>
      <c r="I7" s="22"/>
      <c r="J7" s="17"/>
      <c r="K7" s="16">
        <f t="shared" si="2"/>
        <v>0</v>
      </c>
      <c r="L7" s="22"/>
      <c r="M7" s="17"/>
      <c r="N7" s="16">
        <f t="shared" si="4"/>
        <v>0</v>
      </c>
      <c r="O7" s="27">
        <f t="shared" si="3"/>
        <v>0</v>
      </c>
      <c r="P7" s="16">
        <f t="shared" si="5"/>
        <v>0</v>
      </c>
      <c r="Q7" s="40">
        <f t="shared" si="6"/>
        <v>0</v>
      </c>
      <c r="W7" s="6"/>
    </row>
    <row r="8" spans="2:23" x14ac:dyDescent="0.35">
      <c r="B8" s="15" t="s">
        <v>6</v>
      </c>
      <c r="C8" s="22"/>
      <c r="D8" s="17"/>
      <c r="E8" s="36">
        <f t="shared" si="0"/>
        <v>0</v>
      </c>
      <c r="F8" s="22"/>
      <c r="G8" s="17"/>
      <c r="H8" s="16">
        <f t="shared" si="1"/>
        <v>0</v>
      </c>
      <c r="I8" s="22"/>
      <c r="J8" s="17"/>
      <c r="K8" s="16">
        <f t="shared" si="2"/>
        <v>0</v>
      </c>
      <c r="L8" s="22"/>
      <c r="M8" s="17"/>
      <c r="N8" s="16">
        <f t="shared" si="4"/>
        <v>0</v>
      </c>
      <c r="O8" s="27">
        <f t="shared" si="3"/>
        <v>0</v>
      </c>
      <c r="P8" s="16">
        <f t="shared" si="5"/>
        <v>0</v>
      </c>
      <c r="Q8" s="40">
        <f t="shared" si="6"/>
        <v>0</v>
      </c>
      <c r="W8" s="6"/>
    </row>
    <row r="9" spans="2:23" x14ac:dyDescent="0.35">
      <c r="B9" s="15" t="s">
        <v>7</v>
      </c>
      <c r="C9" s="22"/>
      <c r="D9" s="17"/>
      <c r="E9" s="36">
        <f t="shared" si="0"/>
        <v>0</v>
      </c>
      <c r="F9" s="22"/>
      <c r="G9" s="17"/>
      <c r="H9" s="16">
        <f t="shared" si="1"/>
        <v>0</v>
      </c>
      <c r="I9" s="22"/>
      <c r="J9" s="17"/>
      <c r="K9" s="16">
        <f t="shared" si="2"/>
        <v>0</v>
      </c>
      <c r="L9" s="22"/>
      <c r="M9" s="17"/>
      <c r="N9" s="16">
        <f t="shared" si="4"/>
        <v>0</v>
      </c>
      <c r="O9" s="27">
        <f t="shared" si="3"/>
        <v>0</v>
      </c>
      <c r="P9" s="16">
        <f t="shared" si="5"/>
        <v>0</v>
      </c>
      <c r="Q9" s="40">
        <f t="shared" si="6"/>
        <v>0</v>
      </c>
      <c r="W9" s="6"/>
    </row>
    <row r="10" spans="2:23" x14ac:dyDescent="0.35">
      <c r="B10" s="15" t="s">
        <v>26</v>
      </c>
      <c r="C10" s="22"/>
      <c r="D10" s="17"/>
      <c r="E10" s="36">
        <f t="shared" si="0"/>
        <v>0</v>
      </c>
      <c r="F10" s="22"/>
      <c r="G10" s="17"/>
      <c r="H10" s="16">
        <f t="shared" si="1"/>
        <v>0</v>
      </c>
      <c r="I10" s="22"/>
      <c r="J10" s="17"/>
      <c r="K10" s="16">
        <f t="shared" si="2"/>
        <v>0</v>
      </c>
      <c r="L10" s="22"/>
      <c r="M10" s="17"/>
      <c r="N10" s="16">
        <f t="shared" si="4"/>
        <v>0</v>
      </c>
      <c r="O10" s="27">
        <f t="shared" si="3"/>
        <v>0</v>
      </c>
      <c r="P10" s="16">
        <f t="shared" si="5"/>
        <v>0</v>
      </c>
      <c r="Q10" s="40">
        <f t="shared" si="6"/>
        <v>0</v>
      </c>
      <c r="W10" s="6"/>
    </row>
    <row r="11" spans="2:23" x14ac:dyDescent="0.35">
      <c r="B11" s="15" t="s">
        <v>8</v>
      </c>
      <c r="C11" s="22"/>
      <c r="D11" s="17"/>
      <c r="E11" s="36">
        <f t="shared" si="0"/>
        <v>0</v>
      </c>
      <c r="F11" s="22"/>
      <c r="G11" s="17"/>
      <c r="H11" s="16">
        <f t="shared" si="1"/>
        <v>0</v>
      </c>
      <c r="I11" s="22"/>
      <c r="J11" s="17"/>
      <c r="K11" s="16">
        <f t="shared" si="2"/>
        <v>0</v>
      </c>
      <c r="L11" s="22"/>
      <c r="M11" s="17"/>
      <c r="N11" s="16">
        <f t="shared" si="4"/>
        <v>0</v>
      </c>
      <c r="O11" s="27">
        <f t="shared" si="3"/>
        <v>0</v>
      </c>
      <c r="P11" s="16">
        <f t="shared" si="5"/>
        <v>0</v>
      </c>
      <c r="Q11" s="40">
        <f t="shared" si="6"/>
        <v>0</v>
      </c>
      <c r="W11" s="6"/>
    </row>
    <row r="12" spans="2:23" x14ac:dyDescent="0.35">
      <c r="B12" s="15" t="s">
        <v>9</v>
      </c>
      <c r="C12" s="22"/>
      <c r="D12" s="17"/>
      <c r="E12" s="36">
        <f t="shared" si="0"/>
        <v>0</v>
      </c>
      <c r="F12" s="22"/>
      <c r="G12" s="17"/>
      <c r="H12" s="16">
        <f t="shared" si="1"/>
        <v>0</v>
      </c>
      <c r="I12" s="22"/>
      <c r="J12" s="17"/>
      <c r="K12" s="16">
        <f t="shared" si="2"/>
        <v>0</v>
      </c>
      <c r="L12" s="22"/>
      <c r="M12" s="17"/>
      <c r="N12" s="16">
        <f t="shared" si="4"/>
        <v>0</v>
      </c>
      <c r="O12" s="27">
        <f t="shared" si="3"/>
        <v>0</v>
      </c>
      <c r="P12" s="16">
        <f t="shared" si="5"/>
        <v>0</v>
      </c>
      <c r="Q12" s="40">
        <f t="shared" si="6"/>
        <v>0</v>
      </c>
      <c r="W12" s="6"/>
    </row>
    <row r="13" spans="2:23" x14ac:dyDescent="0.35">
      <c r="B13" s="15" t="s">
        <v>10</v>
      </c>
      <c r="C13" s="22"/>
      <c r="D13" s="17"/>
      <c r="E13" s="36">
        <f t="shared" si="0"/>
        <v>0</v>
      </c>
      <c r="F13" s="22"/>
      <c r="G13" s="17"/>
      <c r="H13" s="16">
        <f t="shared" si="1"/>
        <v>0</v>
      </c>
      <c r="I13" s="22"/>
      <c r="J13" s="17"/>
      <c r="K13" s="16">
        <f t="shared" si="2"/>
        <v>0</v>
      </c>
      <c r="L13" s="22"/>
      <c r="M13" s="17"/>
      <c r="N13" s="16">
        <f t="shared" si="4"/>
        <v>0</v>
      </c>
      <c r="O13" s="27">
        <f t="shared" si="3"/>
        <v>0</v>
      </c>
      <c r="P13" s="16">
        <f t="shared" si="5"/>
        <v>0</v>
      </c>
      <c r="Q13" s="40">
        <f t="shared" si="6"/>
        <v>0</v>
      </c>
      <c r="W13" s="6"/>
    </row>
    <row r="14" spans="2:23" x14ac:dyDescent="0.35">
      <c r="B14" s="15" t="s">
        <v>11</v>
      </c>
      <c r="C14" s="22"/>
      <c r="D14" s="17"/>
      <c r="E14" s="36">
        <f t="shared" si="0"/>
        <v>0</v>
      </c>
      <c r="F14" s="22"/>
      <c r="G14" s="17"/>
      <c r="H14" s="16">
        <f t="shared" si="1"/>
        <v>0</v>
      </c>
      <c r="I14" s="22"/>
      <c r="J14" s="17"/>
      <c r="K14" s="16">
        <f t="shared" si="2"/>
        <v>0</v>
      </c>
      <c r="L14" s="22"/>
      <c r="M14" s="17"/>
      <c r="N14" s="16">
        <f t="shared" si="4"/>
        <v>0</v>
      </c>
      <c r="O14" s="27">
        <f t="shared" si="3"/>
        <v>0</v>
      </c>
      <c r="P14" s="16">
        <f t="shared" si="5"/>
        <v>0</v>
      </c>
      <c r="Q14" s="40">
        <f t="shared" si="6"/>
        <v>0</v>
      </c>
      <c r="W14" s="6"/>
    </row>
    <row r="15" spans="2:23" x14ac:dyDescent="0.35">
      <c r="B15" s="15" t="s">
        <v>25</v>
      </c>
      <c r="C15" s="22"/>
      <c r="D15" s="17"/>
      <c r="E15" s="36">
        <f t="shared" si="0"/>
        <v>0</v>
      </c>
      <c r="F15" s="22"/>
      <c r="G15" s="17"/>
      <c r="H15" s="16">
        <f t="shared" si="1"/>
        <v>0</v>
      </c>
      <c r="I15" s="22"/>
      <c r="J15" s="17"/>
      <c r="K15" s="16">
        <f t="shared" si="2"/>
        <v>0</v>
      </c>
      <c r="L15" s="22"/>
      <c r="M15" s="17"/>
      <c r="N15" s="16">
        <f t="shared" si="4"/>
        <v>0</v>
      </c>
      <c r="O15" s="27">
        <f t="shared" si="3"/>
        <v>0</v>
      </c>
      <c r="P15" s="16">
        <f t="shared" si="5"/>
        <v>0</v>
      </c>
      <c r="Q15" s="40">
        <f t="shared" si="6"/>
        <v>0</v>
      </c>
      <c r="W15" s="6"/>
    </row>
    <row r="16" spans="2:23" x14ac:dyDescent="0.35">
      <c r="B16" s="15" t="s">
        <v>12</v>
      </c>
      <c r="C16" s="22"/>
      <c r="D16" s="17"/>
      <c r="E16" s="36">
        <f t="shared" si="0"/>
        <v>0</v>
      </c>
      <c r="F16" s="22"/>
      <c r="G16" s="17"/>
      <c r="H16" s="16">
        <f t="shared" si="1"/>
        <v>0</v>
      </c>
      <c r="I16" s="22"/>
      <c r="J16" s="17"/>
      <c r="K16" s="16">
        <f t="shared" si="2"/>
        <v>0</v>
      </c>
      <c r="L16" s="22"/>
      <c r="M16" s="17"/>
      <c r="N16" s="16">
        <f t="shared" si="4"/>
        <v>0</v>
      </c>
      <c r="O16" s="27">
        <f t="shared" si="3"/>
        <v>0</v>
      </c>
      <c r="P16" s="16">
        <f t="shared" si="5"/>
        <v>0</v>
      </c>
      <c r="Q16" s="40">
        <f t="shared" si="6"/>
        <v>0</v>
      </c>
      <c r="W16" s="6"/>
    </row>
    <row r="17" spans="2:23" x14ac:dyDescent="0.35">
      <c r="B17" s="15" t="s">
        <v>13</v>
      </c>
      <c r="C17" s="22"/>
      <c r="D17" s="17"/>
      <c r="E17" s="36">
        <f t="shared" si="0"/>
        <v>0</v>
      </c>
      <c r="F17" s="22"/>
      <c r="G17" s="17"/>
      <c r="H17" s="16">
        <f t="shared" si="1"/>
        <v>0</v>
      </c>
      <c r="I17" s="22"/>
      <c r="J17" s="17"/>
      <c r="K17" s="16">
        <f t="shared" si="2"/>
        <v>0</v>
      </c>
      <c r="L17" s="22"/>
      <c r="M17" s="17"/>
      <c r="N17" s="16">
        <f t="shared" si="4"/>
        <v>0</v>
      </c>
      <c r="O17" s="27">
        <f t="shared" si="3"/>
        <v>0</v>
      </c>
      <c r="P17" s="16">
        <f t="shared" si="5"/>
        <v>0</v>
      </c>
      <c r="Q17" s="40">
        <f t="shared" si="6"/>
        <v>0</v>
      </c>
      <c r="W17" s="6"/>
    </row>
    <row r="18" spans="2:23" x14ac:dyDescent="0.35">
      <c r="B18" s="15" t="s">
        <v>14</v>
      </c>
      <c r="C18" s="22"/>
      <c r="D18" s="17"/>
      <c r="E18" s="36">
        <f t="shared" si="0"/>
        <v>0</v>
      </c>
      <c r="F18" s="22"/>
      <c r="G18" s="17"/>
      <c r="H18" s="16">
        <f t="shared" si="1"/>
        <v>0</v>
      </c>
      <c r="I18" s="22"/>
      <c r="J18" s="17"/>
      <c r="K18" s="16">
        <f t="shared" si="2"/>
        <v>0</v>
      </c>
      <c r="L18" s="22"/>
      <c r="M18" s="17"/>
      <c r="N18" s="16">
        <f t="shared" si="4"/>
        <v>0</v>
      </c>
      <c r="O18" s="27">
        <f t="shared" si="3"/>
        <v>0</v>
      </c>
      <c r="P18" s="16">
        <f t="shared" si="5"/>
        <v>0</v>
      </c>
      <c r="Q18" s="40">
        <f t="shared" si="6"/>
        <v>0</v>
      </c>
      <c r="W18" s="6"/>
    </row>
    <row r="19" spans="2:23" x14ac:dyDescent="0.35">
      <c r="B19" s="15" t="s">
        <v>15</v>
      </c>
      <c r="C19" s="22"/>
      <c r="D19" s="17"/>
      <c r="E19" s="36">
        <f t="shared" si="0"/>
        <v>0</v>
      </c>
      <c r="F19" s="22"/>
      <c r="G19" s="17"/>
      <c r="H19" s="16">
        <f t="shared" si="1"/>
        <v>0</v>
      </c>
      <c r="I19" s="22"/>
      <c r="J19" s="17"/>
      <c r="K19" s="16">
        <f t="shared" si="2"/>
        <v>0</v>
      </c>
      <c r="L19" s="22"/>
      <c r="M19" s="17"/>
      <c r="N19" s="16">
        <f t="shared" si="4"/>
        <v>0</v>
      </c>
      <c r="O19" s="27">
        <f t="shared" si="3"/>
        <v>0</v>
      </c>
      <c r="P19" s="16">
        <f t="shared" si="5"/>
        <v>0</v>
      </c>
      <c r="Q19" s="40">
        <f t="shared" si="6"/>
        <v>0</v>
      </c>
      <c r="W19" s="6"/>
    </row>
    <row r="20" spans="2:23" ht="15" thickBot="1" x14ac:dyDescent="0.4">
      <c r="B20" s="18" t="s">
        <v>16</v>
      </c>
      <c r="C20" s="23"/>
      <c r="D20" s="20"/>
      <c r="E20" s="37">
        <f t="shared" si="0"/>
        <v>0</v>
      </c>
      <c r="F20" s="23"/>
      <c r="G20" s="20"/>
      <c r="H20" s="19">
        <f t="shared" si="1"/>
        <v>0</v>
      </c>
      <c r="I20" s="23"/>
      <c r="J20" s="20"/>
      <c r="K20" s="19">
        <f t="shared" si="2"/>
        <v>0</v>
      </c>
      <c r="L20" s="23"/>
      <c r="M20" s="20"/>
      <c r="N20" s="19">
        <f t="shared" si="4"/>
        <v>0</v>
      </c>
      <c r="O20" s="28">
        <f t="shared" si="3"/>
        <v>0</v>
      </c>
      <c r="P20" s="19">
        <f t="shared" si="5"/>
        <v>0</v>
      </c>
      <c r="Q20" s="41">
        <f t="shared" si="6"/>
        <v>0</v>
      </c>
      <c r="W20" s="6"/>
    </row>
    <row r="21" spans="2:23" x14ac:dyDescent="0.35">
      <c r="C21" s="7">
        <f>SUM(C4:C20)</f>
        <v>0</v>
      </c>
      <c r="D21" s="7"/>
      <c r="E21" s="7">
        <f>SUM(E4:E20)</f>
        <v>0</v>
      </c>
      <c r="F21" s="7">
        <f>SUM(F4:F20)</f>
        <v>0</v>
      </c>
      <c r="G21" s="7"/>
      <c r="H21" s="7">
        <f>SUM(H4:H20)</f>
        <v>0</v>
      </c>
      <c r="I21" s="7">
        <f>SUM(I4:I20)</f>
        <v>0</v>
      </c>
      <c r="J21" s="7"/>
      <c r="K21" s="7">
        <f>SUM(K4:K20)</f>
        <v>0</v>
      </c>
      <c r="L21" s="7">
        <f>SUM(L4:L20)</f>
        <v>0</v>
      </c>
      <c r="M21" s="7"/>
      <c r="N21" s="7">
        <f>SUM(N4:N20)</f>
        <v>0</v>
      </c>
      <c r="O21" s="7">
        <f t="shared" si="3"/>
        <v>0</v>
      </c>
      <c r="P21" s="6">
        <f>IF(C$21&gt;0,$C$27*(O21/$O$21),0)</f>
        <v>0</v>
      </c>
    </row>
    <row r="22" spans="2:23" x14ac:dyDescent="0.35">
      <c r="B22" s="2" t="s">
        <v>44</v>
      </c>
      <c r="C22" s="33"/>
      <c r="D22" s="8"/>
      <c r="E22" s="8"/>
      <c r="F22" s="33"/>
      <c r="G22" s="8"/>
      <c r="H22" s="8"/>
      <c r="I22" s="33"/>
      <c r="J22" s="8"/>
      <c r="K22" s="8"/>
      <c r="L22" s="33"/>
      <c r="M22" s="8"/>
      <c r="N22" s="7"/>
      <c r="O22" s="7">
        <f>L22+I22+F22+C22</f>
        <v>0</v>
      </c>
      <c r="P22" s="6">
        <f>IF(C$21&gt;0,$C$27*(O22/$O$21),0)</f>
        <v>0</v>
      </c>
    </row>
    <row r="23" spans="2:23" x14ac:dyDescent="0.35">
      <c r="B23" s="2"/>
    </row>
    <row r="24" spans="2:23" x14ac:dyDescent="0.35">
      <c r="B24" s="2" t="s">
        <v>34</v>
      </c>
      <c r="C24" s="6"/>
      <c r="D24" s="6"/>
    </row>
    <row r="25" spans="2:23" x14ac:dyDescent="0.35">
      <c r="B25" s="2" t="s">
        <v>48</v>
      </c>
      <c r="C25" s="6">
        <f>(C22+F22+I22+L22)*C24</f>
        <v>0</v>
      </c>
      <c r="D25" s="6"/>
    </row>
    <row r="26" spans="2:23" x14ac:dyDescent="0.35">
      <c r="B26" s="9" t="s">
        <v>36</v>
      </c>
      <c r="C26" s="6">
        <v>0</v>
      </c>
      <c r="D26" s="6"/>
    </row>
    <row r="27" spans="2:23" x14ac:dyDescent="0.35">
      <c r="B27" s="2" t="s">
        <v>33</v>
      </c>
      <c r="C27" s="7">
        <f>C25+C26</f>
        <v>0</v>
      </c>
      <c r="D27" s="7"/>
    </row>
    <row r="30" spans="2:23" x14ac:dyDescent="0.35">
      <c r="B30" s="2" t="s">
        <v>37</v>
      </c>
      <c r="C30" s="10">
        <f>IF(C21&gt;0,C27/O21, 0)</f>
        <v>0</v>
      </c>
      <c r="D30" s="10"/>
    </row>
  </sheetData>
  <mergeCells count="5">
    <mergeCell ref="P2:Q2"/>
    <mergeCell ref="C2:E2"/>
    <mergeCell ref="F2:H2"/>
    <mergeCell ref="I2:K2"/>
    <mergeCell ref="L2:N2"/>
  </mergeCells>
  <conditionalFormatting sqref="D4:D20">
    <cfRule type="cellIs" dxfId="15" priority="27" operator="greaterThan">
      <formula>0</formula>
    </cfRule>
  </conditionalFormatting>
  <conditionalFormatting sqref="G4:G20">
    <cfRule type="cellIs" dxfId="14" priority="3" operator="greaterThan">
      <formula>0</formula>
    </cfRule>
  </conditionalFormatting>
  <conditionalFormatting sqref="J4:J20">
    <cfRule type="cellIs" dxfId="13" priority="2" operator="greaterThan">
      <formula>0</formula>
    </cfRule>
  </conditionalFormatting>
  <conditionalFormatting sqref="M4:M20">
    <cfRule type="cellIs" dxfId="12" priority="1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B29DC-D507-404D-BB6E-D8ABD53D57D8}">
  <dimension ref="B1:W30"/>
  <sheetViews>
    <sheetView topLeftCell="A4" workbookViewId="0">
      <selection activeCell="P7" sqref="P7"/>
    </sheetView>
  </sheetViews>
  <sheetFormatPr baseColWidth="10" defaultColWidth="8.81640625" defaultRowHeight="14.5" x14ac:dyDescent="0.35"/>
  <cols>
    <col min="1" max="1" width="3.453125" customWidth="1"/>
    <col min="2" max="2" width="15.26953125" bestFit="1" customWidth="1"/>
    <col min="3" max="3" width="9.7265625" bestFit="1" customWidth="1"/>
    <col min="4" max="4" width="8" bestFit="1" customWidth="1"/>
    <col min="5" max="5" width="6.453125" bestFit="1" customWidth="1"/>
    <col min="6" max="6" width="9.7265625" bestFit="1" customWidth="1"/>
    <col min="7" max="7" width="8" bestFit="1" customWidth="1"/>
    <col min="8" max="8" width="6.26953125" bestFit="1" customWidth="1"/>
    <col min="9" max="9" width="9.7265625" bestFit="1" customWidth="1"/>
    <col min="10" max="10" width="8" bestFit="1" customWidth="1"/>
    <col min="11" max="11" width="6.26953125" bestFit="1" customWidth="1"/>
    <col min="12" max="12" width="9.7265625" bestFit="1" customWidth="1"/>
    <col min="13" max="13" width="8" bestFit="1" customWidth="1"/>
    <col min="14" max="14" width="6.26953125" bestFit="1" customWidth="1"/>
    <col min="15" max="15" width="10.453125" bestFit="1" customWidth="1"/>
    <col min="16" max="16" width="10" bestFit="1" customWidth="1"/>
  </cols>
  <sheetData>
    <row r="1" spans="2:23" ht="15" thickBot="1" x14ac:dyDescent="0.4"/>
    <row r="2" spans="2:23" x14ac:dyDescent="0.35">
      <c r="C2" s="46" t="s">
        <v>49</v>
      </c>
      <c r="D2" s="44"/>
      <c r="E2" s="44"/>
      <c r="F2" s="46" t="s">
        <v>50</v>
      </c>
      <c r="G2" s="44"/>
      <c r="H2" s="44"/>
      <c r="I2" s="46" t="s">
        <v>51</v>
      </c>
      <c r="J2" s="44"/>
      <c r="K2" s="44"/>
      <c r="L2" s="46" t="s">
        <v>52</v>
      </c>
      <c r="M2" s="44"/>
      <c r="N2" s="44"/>
      <c r="O2" s="34"/>
      <c r="P2" s="44" t="s">
        <v>35</v>
      </c>
      <c r="Q2" s="45"/>
    </row>
    <row r="3" spans="2:23" ht="15" thickBot="1" x14ac:dyDescent="0.4">
      <c r="C3" s="18" t="s">
        <v>57</v>
      </c>
      <c r="D3" s="24" t="s">
        <v>43</v>
      </c>
      <c r="E3" s="24" t="s">
        <v>31</v>
      </c>
      <c r="F3" s="18" t="s">
        <v>57</v>
      </c>
      <c r="G3" s="24" t="s">
        <v>43</v>
      </c>
      <c r="H3" s="24" t="s">
        <v>31</v>
      </c>
      <c r="I3" s="18" t="s">
        <v>57</v>
      </c>
      <c r="J3" s="24" t="s">
        <v>43</v>
      </c>
      <c r="K3" s="24" t="s">
        <v>31</v>
      </c>
      <c r="L3" s="18" t="s">
        <v>57</v>
      </c>
      <c r="M3" s="24" t="s">
        <v>43</v>
      </c>
      <c r="N3" s="24" t="s">
        <v>31</v>
      </c>
      <c r="O3" s="18" t="s">
        <v>45</v>
      </c>
      <c r="P3" s="31" t="s">
        <v>47</v>
      </c>
      <c r="Q3" s="38" t="s">
        <v>46</v>
      </c>
    </row>
    <row r="4" spans="2:23" x14ac:dyDescent="0.35">
      <c r="B4" s="12" t="s">
        <v>17</v>
      </c>
      <c r="C4" s="21"/>
      <c r="D4" s="14"/>
      <c r="E4" s="35">
        <f t="shared" ref="E4:E20" si="0">C4*D4</f>
        <v>0</v>
      </c>
      <c r="F4" s="21"/>
      <c r="G4" s="14"/>
      <c r="H4" s="13">
        <f t="shared" ref="H4:H20" si="1">F4*G4</f>
        <v>0</v>
      </c>
      <c r="I4" s="21"/>
      <c r="J4" s="14"/>
      <c r="K4" s="13">
        <f t="shared" ref="K4:K20" si="2">I4*J4</f>
        <v>0</v>
      </c>
      <c r="L4" s="21"/>
      <c r="M4" s="14"/>
      <c r="N4" s="13">
        <f>L4*M4</f>
        <v>0</v>
      </c>
      <c r="O4" s="32">
        <f t="shared" ref="O4:O21" si="3">E4+H4+K4+N4</f>
        <v>0</v>
      </c>
      <c r="P4" s="13">
        <f>IF(C$21&gt;0,$C$27*(O4/$O$21),0)</f>
        <v>0</v>
      </c>
      <c r="Q4" s="39">
        <f>IF(C4+F4+I4+L4&gt;0,P4/(L4+I4+F4+C4),0)</f>
        <v>0</v>
      </c>
      <c r="W4" s="6"/>
    </row>
    <row r="5" spans="2:23" x14ac:dyDescent="0.35">
      <c r="B5" s="15" t="s">
        <v>3</v>
      </c>
      <c r="C5" s="22"/>
      <c r="D5" s="17"/>
      <c r="E5" s="36">
        <f t="shared" si="0"/>
        <v>0</v>
      </c>
      <c r="F5" s="22"/>
      <c r="G5" s="17"/>
      <c r="H5" s="16">
        <f t="shared" si="1"/>
        <v>0</v>
      </c>
      <c r="I5" s="22"/>
      <c r="J5" s="17"/>
      <c r="K5" s="16">
        <f t="shared" si="2"/>
        <v>0</v>
      </c>
      <c r="L5" s="22"/>
      <c r="M5" s="17"/>
      <c r="N5" s="16">
        <f t="shared" ref="N5:N20" si="4">L5*M5</f>
        <v>0</v>
      </c>
      <c r="O5" s="27">
        <f t="shared" si="3"/>
        <v>0</v>
      </c>
      <c r="P5" s="16">
        <f t="shared" ref="P5:P20" si="5">IF(C$21&gt;0,$C$27*(O5/$O$21),0)</f>
        <v>0</v>
      </c>
      <c r="Q5" s="40">
        <f t="shared" ref="Q5:Q20" si="6">IF(C5+F5+I5+L5&gt;0,P5/(L5+I5+F5+C5),0)</f>
        <v>0</v>
      </c>
      <c r="W5" s="6"/>
    </row>
    <row r="6" spans="2:23" x14ac:dyDescent="0.35">
      <c r="B6" s="15" t="s">
        <v>4</v>
      </c>
      <c r="C6" s="22"/>
      <c r="D6" s="17"/>
      <c r="E6" s="36">
        <f t="shared" si="0"/>
        <v>0</v>
      </c>
      <c r="F6" s="22"/>
      <c r="G6" s="17"/>
      <c r="H6" s="16">
        <f t="shared" si="1"/>
        <v>0</v>
      </c>
      <c r="I6" s="22"/>
      <c r="J6" s="17"/>
      <c r="K6" s="16">
        <f t="shared" si="2"/>
        <v>0</v>
      </c>
      <c r="L6" s="22"/>
      <c r="M6" s="17"/>
      <c r="N6" s="16">
        <f t="shared" si="4"/>
        <v>0</v>
      </c>
      <c r="O6" s="27">
        <f t="shared" si="3"/>
        <v>0</v>
      </c>
      <c r="P6" s="16">
        <f t="shared" si="5"/>
        <v>0</v>
      </c>
      <c r="Q6" s="40">
        <f t="shared" si="6"/>
        <v>0</v>
      </c>
      <c r="W6" s="6"/>
    </row>
    <row r="7" spans="2:23" x14ac:dyDescent="0.35">
      <c r="B7" s="15" t="s">
        <v>5</v>
      </c>
      <c r="C7" s="22">
        <v>60</v>
      </c>
      <c r="D7" s="17">
        <v>1</v>
      </c>
      <c r="E7" s="36">
        <f t="shared" si="0"/>
        <v>60</v>
      </c>
      <c r="F7" s="22">
        <v>60</v>
      </c>
      <c r="G7" s="17">
        <v>1</v>
      </c>
      <c r="H7" s="16">
        <f t="shared" si="1"/>
        <v>60</v>
      </c>
      <c r="I7" s="22">
        <v>40</v>
      </c>
      <c r="J7" s="17">
        <v>1</v>
      </c>
      <c r="K7" s="16">
        <f t="shared" si="2"/>
        <v>40</v>
      </c>
      <c r="L7" s="22">
        <v>15</v>
      </c>
      <c r="M7" s="17">
        <v>1</v>
      </c>
      <c r="N7" s="16">
        <f t="shared" si="4"/>
        <v>15</v>
      </c>
      <c r="O7" s="27">
        <f t="shared" si="3"/>
        <v>175</v>
      </c>
      <c r="P7" s="16">
        <f t="shared" si="5"/>
        <v>267466.21621621621</v>
      </c>
      <c r="Q7" s="40">
        <f t="shared" si="6"/>
        <v>1528.3783783783783</v>
      </c>
      <c r="W7" s="6"/>
    </row>
    <row r="8" spans="2:23" x14ac:dyDescent="0.35">
      <c r="B8" s="15" t="s">
        <v>6</v>
      </c>
      <c r="C8" s="22"/>
      <c r="D8" s="17"/>
      <c r="E8" s="36">
        <f t="shared" si="0"/>
        <v>0</v>
      </c>
      <c r="F8" s="22"/>
      <c r="G8" s="17"/>
      <c r="H8" s="16">
        <f t="shared" si="1"/>
        <v>0</v>
      </c>
      <c r="I8" s="22"/>
      <c r="J8" s="17"/>
      <c r="K8" s="16">
        <f t="shared" si="2"/>
        <v>0</v>
      </c>
      <c r="L8" s="22"/>
      <c r="M8" s="17"/>
      <c r="N8" s="16">
        <f t="shared" si="4"/>
        <v>0</v>
      </c>
      <c r="O8" s="27">
        <f t="shared" si="3"/>
        <v>0</v>
      </c>
      <c r="P8" s="16">
        <f t="shared" si="5"/>
        <v>0</v>
      </c>
      <c r="Q8" s="40">
        <f t="shared" si="6"/>
        <v>0</v>
      </c>
      <c r="W8" s="6"/>
    </row>
    <row r="9" spans="2:23" x14ac:dyDescent="0.35">
      <c r="B9" s="15" t="s">
        <v>7</v>
      </c>
      <c r="C9" s="22"/>
      <c r="D9" s="17"/>
      <c r="E9" s="36">
        <f t="shared" si="0"/>
        <v>0</v>
      </c>
      <c r="F9" s="22"/>
      <c r="G9" s="17"/>
      <c r="H9" s="16">
        <f t="shared" si="1"/>
        <v>0</v>
      </c>
      <c r="I9" s="22"/>
      <c r="J9" s="17"/>
      <c r="K9" s="16">
        <f t="shared" si="2"/>
        <v>0</v>
      </c>
      <c r="L9" s="22"/>
      <c r="M9" s="17"/>
      <c r="N9" s="16">
        <f t="shared" si="4"/>
        <v>0</v>
      </c>
      <c r="O9" s="27">
        <f t="shared" si="3"/>
        <v>0</v>
      </c>
      <c r="P9" s="16">
        <f t="shared" si="5"/>
        <v>0</v>
      </c>
      <c r="Q9" s="40">
        <f t="shared" si="6"/>
        <v>0</v>
      </c>
      <c r="W9" s="6"/>
    </row>
    <row r="10" spans="2:23" x14ac:dyDescent="0.35">
      <c r="B10" s="15" t="s">
        <v>26</v>
      </c>
      <c r="C10" s="22"/>
      <c r="D10" s="17"/>
      <c r="E10" s="36">
        <f t="shared" si="0"/>
        <v>0</v>
      </c>
      <c r="F10" s="22"/>
      <c r="G10" s="17"/>
      <c r="H10" s="16">
        <f t="shared" si="1"/>
        <v>0</v>
      </c>
      <c r="I10" s="22"/>
      <c r="J10" s="17"/>
      <c r="K10" s="16">
        <f t="shared" si="2"/>
        <v>0</v>
      </c>
      <c r="L10" s="22"/>
      <c r="M10" s="17"/>
      <c r="N10" s="16">
        <f t="shared" si="4"/>
        <v>0</v>
      </c>
      <c r="O10" s="27">
        <f t="shared" si="3"/>
        <v>0</v>
      </c>
      <c r="P10" s="16">
        <f t="shared" si="5"/>
        <v>0</v>
      </c>
      <c r="Q10" s="40">
        <f t="shared" si="6"/>
        <v>0</v>
      </c>
      <c r="W10" s="6"/>
    </row>
    <row r="11" spans="2:23" x14ac:dyDescent="0.35">
      <c r="B11" s="15" t="s">
        <v>8</v>
      </c>
      <c r="C11" s="22">
        <v>80</v>
      </c>
      <c r="D11" s="17">
        <v>1</v>
      </c>
      <c r="E11" s="36">
        <f t="shared" si="0"/>
        <v>80</v>
      </c>
      <c r="F11" s="22">
        <v>80</v>
      </c>
      <c r="G11" s="17">
        <v>1</v>
      </c>
      <c r="H11" s="16">
        <f t="shared" si="1"/>
        <v>80</v>
      </c>
      <c r="I11" s="22">
        <v>55</v>
      </c>
      <c r="J11" s="17">
        <v>1</v>
      </c>
      <c r="K11" s="16">
        <f t="shared" si="2"/>
        <v>55</v>
      </c>
      <c r="L11" s="22">
        <v>20</v>
      </c>
      <c r="M11" s="17">
        <v>1</v>
      </c>
      <c r="N11" s="16">
        <f t="shared" si="4"/>
        <v>20</v>
      </c>
      <c r="O11" s="27">
        <f t="shared" si="3"/>
        <v>235</v>
      </c>
      <c r="P11" s="16">
        <f t="shared" si="5"/>
        <v>359168.91891891888</v>
      </c>
      <c r="Q11" s="40">
        <f t="shared" si="6"/>
        <v>1528.3783783783781</v>
      </c>
      <c r="W11" s="6"/>
    </row>
    <row r="12" spans="2:23" x14ac:dyDescent="0.35">
      <c r="B12" s="15" t="s">
        <v>9</v>
      </c>
      <c r="C12" s="22"/>
      <c r="D12" s="17"/>
      <c r="E12" s="36">
        <f t="shared" si="0"/>
        <v>0</v>
      </c>
      <c r="F12" s="22"/>
      <c r="G12" s="17"/>
      <c r="H12" s="16">
        <f t="shared" si="1"/>
        <v>0</v>
      </c>
      <c r="I12" s="22"/>
      <c r="J12" s="17"/>
      <c r="K12" s="16">
        <f t="shared" si="2"/>
        <v>0</v>
      </c>
      <c r="L12" s="22"/>
      <c r="M12" s="17"/>
      <c r="N12" s="16">
        <f t="shared" si="4"/>
        <v>0</v>
      </c>
      <c r="O12" s="27">
        <f t="shared" si="3"/>
        <v>0</v>
      </c>
      <c r="P12" s="16">
        <f t="shared" si="5"/>
        <v>0</v>
      </c>
      <c r="Q12" s="40">
        <f t="shared" si="6"/>
        <v>0</v>
      </c>
      <c r="W12" s="6"/>
    </row>
    <row r="13" spans="2:23" x14ac:dyDescent="0.35">
      <c r="B13" s="15" t="s">
        <v>10</v>
      </c>
      <c r="C13" s="22"/>
      <c r="D13" s="17"/>
      <c r="E13" s="36">
        <f t="shared" si="0"/>
        <v>0</v>
      </c>
      <c r="F13" s="22"/>
      <c r="G13" s="17"/>
      <c r="H13" s="16">
        <f t="shared" si="1"/>
        <v>0</v>
      </c>
      <c r="I13" s="22"/>
      <c r="J13" s="17"/>
      <c r="K13" s="16">
        <f t="shared" si="2"/>
        <v>0</v>
      </c>
      <c r="L13" s="22"/>
      <c r="M13" s="17"/>
      <c r="N13" s="16">
        <f t="shared" si="4"/>
        <v>0</v>
      </c>
      <c r="O13" s="27">
        <f t="shared" si="3"/>
        <v>0</v>
      </c>
      <c r="P13" s="16">
        <f t="shared" si="5"/>
        <v>0</v>
      </c>
      <c r="Q13" s="40">
        <f t="shared" si="6"/>
        <v>0</v>
      </c>
      <c r="W13" s="6"/>
    </row>
    <row r="14" spans="2:23" x14ac:dyDescent="0.35">
      <c r="B14" s="15" t="s">
        <v>11</v>
      </c>
      <c r="C14" s="22"/>
      <c r="D14" s="17"/>
      <c r="E14" s="36">
        <f t="shared" si="0"/>
        <v>0</v>
      </c>
      <c r="F14" s="22"/>
      <c r="G14" s="17"/>
      <c r="H14" s="16">
        <f t="shared" si="1"/>
        <v>0</v>
      </c>
      <c r="I14" s="22"/>
      <c r="J14" s="17"/>
      <c r="K14" s="16">
        <f t="shared" si="2"/>
        <v>0</v>
      </c>
      <c r="L14" s="22"/>
      <c r="M14" s="17"/>
      <c r="N14" s="16">
        <f t="shared" si="4"/>
        <v>0</v>
      </c>
      <c r="O14" s="27">
        <f t="shared" si="3"/>
        <v>0</v>
      </c>
      <c r="P14" s="16">
        <f t="shared" si="5"/>
        <v>0</v>
      </c>
      <c r="Q14" s="40">
        <f t="shared" si="6"/>
        <v>0</v>
      </c>
      <c r="W14" s="6"/>
    </row>
    <row r="15" spans="2:23" x14ac:dyDescent="0.35">
      <c r="B15" s="15" t="s">
        <v>25</v>
      </c>
      <c r="C15" s="22"/>
      <c r="D15" s="17"/>
      <c r="E15" s="36">
        <f t="shared" si="0"/>
        <v>0</v>
      </c>
      <c r="F15" s="22"/>
      <c r="G15" s="17"/>
      <c r="H15" s="16">
        <f t="shared" si="1"/>
        <v>0</v>
      </c>
      <c r="I15" s="22"/>
      <c r="J15" s="17"/>
      <c r="K15" s="16">
        <f t="shared" si="2"/>
        <v>0</v>
      </c>
      <c r="L15" s="22"/>
      <c r="M15" s="17"/>
      <c r="N15" s="16">
        <f t="shared" si="4"/>
        <v>0</v>
      </c>
      <c r="O15" s="27">
        <f t="shared" si="3"/>
        <v>0</v>
      </c>
      <c r="P15" s="16">
        <f t="shared" si="5"/>
        <v>0</v>
      </c>
      <c r="Q15" s="40">
        <f t="shared" si="6"/>
        <v>0</v>
      </c>
      <c r="W15" s="6"/>
    </row>
    <row r="16" spans="2:23" x14ac:dyDescent="0.35">
      <c r="B16" s="15" t="s">
        <v>12</v>
      </c>
      <c r="C16" s="22"/>
      <c r="D16" s="17"/>
      <c r="E16" s="36">
        <f t="shared" si="0"/>
        <v>0</v>
      </c>
      <c r="F16" s="22"/>
      <c r="G16" s="17"/>
      <c r="H16" s="16">
        <f t="shared" si="1"/>
        <v>0</v>
      </c>
      <c r="I16" s="22"/>
      <c r="J16" s="17"/>
      <c r="K16" s="16">
        <f t="shared" si="2"/>
        <v>0</v>
      </c>
      <c r="L16" s="22"/>
      <c r="M16" s="17"/>
      <c r="N16" s="16">
        <f t="shared" si="4"/>
        <v>0</v>
      </c>
      <c r="O16" s="27">
        <f t="shared" si="3"/>
        <v>0</v>
      </c>
      <c r="P16" s="16">
        <f t="shared" si="5"/>
        <v>0</v>
      </c>
      <c r="Q16" s="40">
        <f t="shared" si="6"/>
        <v>0</v>
      </c>
      <c r="W16" s="6"/>
    </row>
    <row r="17" spans="2:23" x14ac:dyDescent="0.35">
      <c r="B17" s="15" t="s">
        <v>13</v>
      </c>
      <c r="C17" s="22">
        <v>115</v>
      </c>
      <c r="D17" s="17">
        <v>1</v>
      </c>
      <c r="E17" s="36">
        <f t="shared" si="0"/>
        <v>115</v>
      </c>
      <c r="F17" s="22">
        <v>115</v>
      </c>
      <c r="G17" s="17">
        <v>1</v>
      </c>
      <c r="H17" s="16">
        <f t="shared" si="1"/>
        <v>115</v>
      </c>
      <c r="I17" s="22">
        <v>75</v>
      </c>
      <c r="J17" s="17">
        <v>1</v>
      </c>
      <c r="K17" s="16">
        <f t="shared" si="2"/>
        <v>75</v>
      </c>
      <c r="L17" s="22">
        <v>25</v>
      </c>
      <c r="M17" s="17">
        <v>1</v>
      </c>
      <c r="N17" s="16">
        <f t="shared" si="4"/>
        <v>25</v>
      </c>
      <c r="O17" s="27">
        <f t="shared" si="3"/>
        <v>330</v>
      </c>
      <c r="P17" s="16">
        <f t="shared" si="5"/>
        <v>504364.86486486485</v>
      </c>
      <c r="Q17" s="40">
        <f t="shared" si="6"/>
        <v>1528.3783783783783</v>
      </c>
      <c r="W17" s="6"/>
    </row>
    <row r="18" spans="2:23" x14ac:dyDescent="0.35">
      <c r="B18" s="15" t="s">
        <v>14</v>
      </c>
      <c r="C18" s="22"/>
      <c r="D18" s="17"/>
      <c r="E18" s="36">
        <f t="shared" si="0"/>
        <v>0</v>
      </c>
      <c r="F18" s="22"/>
      <c r="G18" s="17"/>
      <c r="H18" s="16">
        <f t="shared" si="1"/>
        <v>0</v>
      </c>
      <c r="I18" s="22"/>
      <c r="J18" s="17"/>
      <c r="K18" s="16">
        <f t="shared" si="2"/>
        <v>0</v>
      </c>
      <c r="L18" s="22"/>
      <c r="M18" s="17"/>
      <c r="N18" s="16">
        <f t="shared" si="4"/>
        <v>0</v>
      </c>
      <c r="O18" s="27">
        <f t="shared" si="3"/>
        <v>0</v>
      </c>
      <c r="P18" s="16">
        <f t="shared" si="5"/>
        <v>0</v>
      </c>
      <c r="Q18" s="40">
        <f t="shared" si="6"/>
        <v>0</v>
      </c>
      <c r="W18" s="6"/>
    </row>
    <row r="19" spans="2:23" x14ac:dyDescent="0.35">
      <c r="B19" s="15" t="s">
        <v>15</v>
      </c>
      <c r="C19" s="22"/>
      <c r="D19" s="17"/>
      <c r="E19" s="36">
        <f t="shared" si="0"/>
        <v>0</v>
      </c>
      <c r="F19" s="22"/>
      <c r="G19" s="17"/>
      <c r="H19" s="16">
        <f t="shared" si="1"/>
        <v>0</v>
      </c>
      <c r="I19" s="22"/>
      <c r="J19" s="17"/>
      <c r="K19" s="16">
        <f t="shared" si="2"/>
        <v>0</v>
      </c>
      <c r="L19" s="22"/>
      <c r="M19" s="17"/>
      <c r="N19" s="16">
        <f t="shared" si="4"/>
        <v>0</v>
      </c>
      <c r="O19" s="27">
        <f t="shared" si="3"/>
        <v>0</v>
      </c>
      <c r="P19" s="16">
        <f t="shared" si="5"/>
        <v>0</v>
      </c>
      <c r="Q19" s="40">
        <f t="shared" si="6"/>
        <v>0</v>
      </c>
      <c r="W19" s="6"/>
    </row>
    <row r="20" spans="2:23" ht="15" thickBot="1" x14ac:dyDescent="0.4">
      <c r="B20" s="18" t="s">
        <v>16</v>
      </c>
      <c r="C20" s="23"/>
      <c r="D20" s="20"/>
      <c r="E20" s="37">
        <f t="shared" si="0"/>
        <v>0</v>
      </c>
      <c r="F20" s="23"/>
      <c r="G20" s="20"/>
      <c r="H20" s="19">
        <f t="shared" si="1"/>
        <v>0</v>
      </c>
      <c r="I20" s="23"/>
      <c r="J20" s="20"/>
      <c r="K20" s="19">
        <f t="shared" si="2"/>
        <v>0</v>
      </c>
      <c r="L20" s="23"/>
      <c r="M20" s="20"/>
      <c r="N20" s="19">
        <f t="shared" si="4"/>
        <v>0</v>
      </c>
      <c r="O20" s="28">
        <f t="shared" si="3"/>
        <v>0</v>
      </c>
      <c r="P20" s="19">
        <f t="shared" si="5"/>
        <v>0</v>
      </c>
      <c r="Q20" s="41">
        <f t="shared" si="6"/>
        <v>0</v>
      </c>
      <c r="W20" s="6"/>
    </row>
    <row r="21" spans="2:23" x14ac:dyDescent="0.35">
      <c r="C21" s="7">
        <f>SUM(C4:C20)</f>
        <v>255</v>
      </c>
      <c r="D21" s="7"/>
      <c r="E21" s="7">
        <f>SUM(E4:E20)</f>
        <v>255</v>
      </c>
      <c r="F21" s="7">
        <f>SUM(F4:F20)</f>
        <v>255</v>
      </c>
      <c r="G21" s="7"/>
      <c r="H21" s="7">
        <f>SUM(H4:H20)</f>
        <v>255</v>
      </c>
      <c r="I21" s="7">
        <f>SUM(I4:I20)</f>
        <v>170</v>
      </c>
      <c r="J21" s="7"/>
      <c r="K21" s="7">
        <f>SUM(K4:K20)</f>
        <v>170</v>
      </c>
      <c r="L21" s="7">
        <f>SUM(L4:L20)</f>
        <v>60</v>
      </c>
      <c r="M21" s="7"/>
      <c r="N21" s="7">
        <f>SUM(N4:N20)</f>
        <v>60</v>
      </c>
      <c r="O21" s="7">
        <f t="shared" si="3"/>
        <v>740</v>
      </c>
      <c r="P21" s="6">
        <f>IF(C$21&gt;0,$C$27*(O21/$O$21),0)</f>
        <v>1131000</v>
      </c>
    </row>
    <row r="22" spans="2:23" x14ac:dyDescent="0.35">
      <c r="B22" s="2" t="s">
        <v>44</v>
      </c>
      <c r="C22" s="33">
        <v>3050</v>
      </c>
      <c r="D22" s="8"/>
      <c r="E22" s="8"/>
      <c r="F22" s="33">
        <v>3050</v>
      </c>
      <c r="G22" s="8"/>
      <c r="H22" s="8"/>
      <c r="I22" s="33">
        <v>2000</v>
      </c>
      <c r="J22" s="8"/>
      <c r="K22" s="8"/>
      <c r="L22" s="33">
        <v>600</v>
      </c>
      <c r="M22" s="8"/>
      <c r="N22" s="7"/>
      <c r="O22" s="7">
        <f>L22+I22+F22+C22</f>
        <v>8700</v>
      </c>
      <c r="P22" s="6">
        <f>IF(C$21&gt;0,$C$27*(O22/$O$21),0)</f>
        <v>13296891.891891891</v>
      </c>
    </row>
    <row r="23" spans="2:23" x14ac:dyDescent="0.35">
      <c r="B23" s="2"/>
    </row>
    <row r="24" spans="2:23" x14ac:dyDescent="0.35">
      <c r="B24" s="2" t="s">
        <v>34</v>
      </c>
      <c r="C24" s="6">
        <v>130</v>
      </c>
      <c r="D24" s="6"/>
    </row>
    <row r="25" spans="2:23" x14ac:dyDescent="0.35">
      <c r="B25" s="2" t="s">
        <v>48</v>
      </c>
      <c r="C25" s="6">
        <f>(C22+F22+I22+L22)*C24</f>
        <v>1131000</v>
      </c>
      <c r="D25" s="6"/>
    </row>
    <row r="26" spans="2:23" x14ac:dyDescent="0.35">
      <c r="B26" s="9" t="s">
        <v>36</v>
      </c>
      <c r="C26" s="6">
        <v>0</v>
      </c>
      <c r="D26" s="6"/>
    </row>
    <row r="27" spans="2:23" x14ac:dyDescent="0.35">
      <c r="B27" s="2" t="s">
        <v>33</v>
      </c>
      <c r="C27" s="7">
        <f>C25+C26</f>
        <v>1131000</v>
      </c>
      <c r="D27" s="7"/>
    </row>
    <row r="30" spans="2:23" x14ac:dyDescent="0.35">
      <c r="B30" s="2" t="s">
        <v>37</v>
      </c>
      <c r="C30" s="10">
        <f>IF(C21&gt;0,C27/O21, 0)</f>
        <v>1528.3783783783783</v>
      </c>
      <c r="D30" s="10"/>
    </row>
  </sheetData>
  <mergeCells count="5">
    <mergeCell ref="C2:E2"/>
    <mergeCell ref="F2:H2"/>
    <mergeCell ref="I2:K2"/>
    <mergeCell ref="L2:N2"/>
    <mergeCell ref="P2:Q2"/>
  </mergeCells>
  <conditionalFormatting sqref="D4:D20">
    <cfRule type="cellIs" dxfId="11" priority="4" operator="greaterThan">
      <formula>0</formula>
    </cfRule>
  </conditionalFormatting>
  <conditionalFormatting sqref="G4:G20">
    <cfRule type="cellIs" dxfId="10" priority="3" operator="greaterThan">
      <formula>0</formula>
    </cfRule>
  </conditionalFormatting>
  <conditionalFormatting sqref="J4:J20">
    <cfRule type="cellIs" dxfId="9" priority="2" operator="greaterThan">
      <formula>0</formula>
    </cfRule>
  </conditionalFormatting>
  <conditionalFormatting sqref="M4:M20">
    <cfRule type="cellIs" dxfId="8" priority="1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42D74-2035-44B5-9CA8-E137F1150EF6}">
  <dimension ref="B1:W30"/>
  <sheetViews>
    <sheetView tabSelected="1" zoomScaleNormal="100" workbookViewId="0">
      <selection activeCell="C14" sqref="C14"/>
    </sheetView>
  </sheetViews>
  <sheetFormatPr baseColWidth="10" defaultColWidth="8.81640625" defaultRowHeight="14.5" x14ac:dyDescent="0.35"/>
  <cols>
    <col min="1" max="1" width="3.453125" customWidth="1"/>
    <col min="2" max="2" width="15.26953125" bestFit="1" customWidth="1"/>
    <col min="3" max="3" width="9.7265625" bestFit="1" customWidth="1"/>
    <col min="4" max="4" width="9.7265625" customWidth="1"/>
    <col min="5" max="5" width="6.26953125" bestFit="1" customWidth="1"/>
    <col min="6" max="6" width="9.7265625" bestFit="1" customWidth="1"/>
    <col min="7" max="7" width="7.453125" bestFit="1" customWidth="1"/>
    <col min="8" max="8" width="6.26953125" bestFit="1" customWidth="1"/>
    <col min="9" max="9" width="9.7265625" bestFit="1" customWidth="1"/>
    <col min="10" max="10" width="7.453125" bestFit="1" customWidth="1"/>
    <col min="11" max="11" width="6.26953125" bestFit="1" customWidth="1"/>
    <col min="12" max="12" width="9.7265625" bestFit="1" customWidth="1"/>
    <col min="13" max="13" width="7.453125" bestFit="1" customWidth="1"/>
    <col min="14" max="14" width="6.26953125" bestFit="1" customWidth="1"/>
    <col min="15" max="15" width="10.453125" bestFit="1" customWidth="1"/>
    <col min="16" max="16" width="10" bestFit="1" customWidth="1"/>
  </cols>
  <sheetData>
    <row r="1" spans="2:23" ht="15" thickBot="1" x14ac:dyDescent="0.4"/>
    <row r="2" spans="2:23" x14ac:dyDescent="0.35">
      <c r="C2" s="46" t="s">
        <v>40</v>
      </c>
      <c r="D2" s="44"/>
      <c r="E2" s="44"/>
      <c r="F2" s="46" t="s">
        <v>41</v>
      </c>
      <c r="G2" s="44"/>
      <c r="H2" s="44"/>
      <c r="I2" s="46" t="s">
        <v>42</v>
      </c>
      <c r="J2" s="44"/>
      <c r="K2" s="44"/>
      <c r="L2" s="46" t="s">
        <v>32</v>
      </c>
      <c r="M2" s="44"/>
      <c r="N2" s="44"/>
      <c r="O2" s="12" t="s">
        <v>45</v>
      </c>
      <c r="P2" s="44" t="s">
        <v>35</v>
      </c>
      <c r="Q2" s="45"/>
    </row>
    <row r="3" spans="2:23" ht="15" thickBot="1" x14ac:dyDescent="0.4">
      <c r="C3" s="18" t="s">
        <v>57</v>
      </c>
      <c r="D3" s="24" t="s">
        <v>43</v>
      </c>
      <c r="E3" s="24" t="s">
        <v>31</v>
      </c>
      <c r="F3" s="18" t="s">
        <v>57</v>
      </c>
      <c r="G3" s="24" t="s">
        <v>43</v>
      </c>
      <c r="H3" s="24" t="s">
        <v>31</v>
      </c>
      <c r="I3" s="18" t="s">
        <v>57</v>
      </c>
      <c r="J3" s="24" t="s">
        <v>43</v>
      </c>
      <c r="K3" s="24" t="s">
        <v>31</v>
      </c>
      <c r="L3" s="18" t="s">
        <v>57</v>
      </c>
      <c r="M3" s="24" t="s">
        <v>43</v>
      </c>
      <c r="N3" s="24" t="s">
        <v>31</v>
      </c>
      <c r="O3" s="30"/>
      <c r="P3" s="31" t="s">
        <v>47</v>
      </c>
      <c r="Q3" s="25" t="s">
        <v>46</v>
      </c>
    </row>
    <row r="4" spans="2:23" x14ac:dyDescent="0.35">
      <c r="B4" s="12" t="s">
        <v>17</v>
      </c>
      <c r="C4" s="13"/>
      <c r="D4" s="14">
        <v>0</v>
      </c>
      <c r="E4" s="13">
        <f t="shared" ref="E4:E20" si="0">C4*D4</f>
        <v>0</v>
      </c>
      <c r="F4" s="21"/>
      <c r="G4" s="14">
        <v>0</v>
      </c>
      <c r="H4" s="13">
        <f t="shared" ref="H4:H20" si="1">F4*G4</f>
        <v>0</v>
      </c>
      <c r="I4" s="21"/>
      <c r="J4" s="14">
        <v>0</v>
      </c>
      <c r="K4" s="13">
        <f t="shared" ref="K4:K20" si="2">I4*J4</f>
        <v>0</v>
      </c>
      <c r="L4" s="21"/>
      <c r="M4" s="14">
        <v>0</v>
      </c>
      <c r="N4" s="13">
        <f>L4*M4</f>
        <v>0</v>
      </c>
      <c r="O4" s="27">
        <f t="shared" ref="O4:O21" si="3">E4+H4+K4+N4</f>
        <v>0</v>
      </c>
      <c r="P4" s="16">
        <f t="shared" ref="P4:P21" si="4">IF(C$27&gt;0,$C$27*(O4/$O$21),0)</f>
        <v>0</v>
      </c>
      <c r="Q4" s="26"/>
      <c r="W4" s="6"/>
    </row>
    <row r="5" spans="2:23" x14ac:dyDescent="0.35">
      <c r="B5" s="15" t="s">
        <v>3</v>
      </c>
      <c r="C5" s="16"/>
      <c r="D5" s="17">
        <v>0</v>
      </c>
      <c r="E5" s="16">
        <f t="shared" si="0"/>
        <v>0</v>
      </c>
      <c r="F5" s="22"/>
      <c r="G5" s="17">
        <v>0</v>
      </c>
      <c r="H5" s="16">
        <f t="shared" si="1"/>
        <v>0</v>
      </c>
      <c r="I5" s="22"/>
      <c r="J5" s="17">
        <v>0</v>
      </c>
      <c r="K5" s="16">
        <f t="shared" si="2"/>
        <v>0</v>
      </c>
      <c r="L5" s="22"/>
      <c r="M5" s="17">
        <v>0</v>
      </c>
      <c r="N5" s="16">
        <f t="shared" ref="N5:N20" si="5">L5*M5</f>
        <v>0</v>
      </c>
      <c r="O5" s="27">
        <f t="shared" si="3"/>
        <v>0</v>
      </c>
      <c r="P5" s="16">
        <f t="shared" si="4"/>
        <v>0</v>
      </c>
      <c r="Q5" s="26"/>
      <c r="W5" s="6"/>
    </row>
    <row r="6" spans="2:23" x14ac:dyDescent="0.35">
      <c r="B6" s="15" t="s">
        <v>4</v>
      </c>
      <c r="C6" s="16"/>
      <c r="D6" s="17">
        <v>0</v>
      </c>
      <c r="E6" s="16">
        <f t="shared" si="0"/>
        <v>0</v>
      </c>
      <c r="F6" s="22"/>
      <c r="G6" s="17">
        <v>0</v>
      </c>
      <c r="H6" s="16">
        <f t="shared" si="1"/>
        <v>0</v>
      </c>
      <c r="I6" s="22"/>
      <c r="J6" s="17">
        <v>0</v>
      </c>
      <c r="K6" s="16">
        <f t="shared" si="2"/>
        <v>0</v>
      </c>
      <c r="L6" s="22"/>
      <c r="M6" s="17">
        <v>0</v>
      </c>
      <c r="N6" s="16">
        <f t="shared" si="5"/>
        <v>0</v>
      </c>
      <c r="O6" s="27">
        <f t="shared" si="3"/>
        <v>0</v>
      </c>
      <c r="P6" s="16">
        <f t="shared" si="4"/>
        <v>0</v>
      </c>
      <c r="Q6" s="26"/>
      <c r="W6" s="6"/>
    </row>
    <row r="7" spans="2:23" x14ac:dyDescent="0.35">
      <c r="B7" s="15" t="s">
        <v>5</v>
      </c>
      <c r="C7" s="16">
        <v>45</v>
      </c>
      <c r="D7" s="17">
        <v>12</v>
      </c>
      <c r="E7" s="16">
        <f t="shared" si="0"/>
        <v>540</v>
      </c>
      <c r="F7" s="22">
        <v>45</v>
      </c>
      <c r="G7" s="17">
        <v>12</v>
      </c>
      <c r="H7" s="16">
        <f t="shared" si="1"/>
        <v>540</v>
      </c>
      <c r="I7" s="22">
        <v>30</v>
      </c>
      <c r="J7" s="17">
        <v>12</v>
      </c>
      <c r="K7" s="16">
        <f t="shared" si="2"/>
        <v>360</v>
      </c>
      <c r="L7" s="22">
        <v>10</v>
      </c>
      <c r="M7" s="17">
        <v>12</v>
      </c>
      <c r="N7" s="16">
        <f t="shared" si="5"/>
        <v>120</v>
      </c>
      <c r="O7" s="27">
        <f t="shared" si="3"/>
        <v>1560</v>
      </c>
      <c r="P7" s="16">
        <f t="shared" si="4"/>
        <v>120732.87143956889</v>
      </c>
      <c r="Q7" s="26"/>
      <c r="W7" s="6"/>
    </row>
    <row r="8" spans="2:23" x14ac:dyDescent="0.35">
      <c r="B8" s="15" t="s">
        <v>6</v>
      </c>
      <c r="C8" s="16"/>
      <c r="D8" s="17">
        <v>0</v>
      </c>
      <c r="E8" s="16">
        <f t="shared" si="0"/>
        <v>0</v>
      </c>
      <c r="F8" s="22"/>
      <c r="G8" s="17">
        <v>0</v>
      </c>
      <c r="H8" s="16">
        <f t="shared" si="1"/>
        <v>0</v>
      </c>
      <c r="I8" s="22"/>
      <c r="J8" s="17">
        <v>0</v>
      </c>
      <c r="K8" s="16">
        <f t="shared" si="2"/>
        <v>0</v>
      </c>
      <c r="L8" s="22"/>
      <c r="M8" s="17">
        <v>0</v>
      </c>
      <c r="N8" s="16">
        <f t="shared" si="5"/>
        <v>0</v>
      </c>
      <c r="O8" s="27">
        <f t="shared" si="3"/>
        <v>0</v>
      </c>
      <c r="P8" s="16">
        <f t="shared" si="4"/>
        <v>0</v>
      </c>
      <c r="Q8" s="26"/>
      <c r="W8" s="6"/>
    </row>
    <row r="9" spans="2:23" x14ac:dyDescent="0.35">
      <c r="B9" s="15" t="s">
        <v>7</v>
      </c>
      <c r="C9" s="16">
        <v>120</v>
      </c>
      <c r="D9" s="17">
        <v>5</v>
      </c>
      <c r="E9" s="16">
        <f t="shared" si="0"/>
        <v>600</v>
      </c>
      <c r="F9" s="22">
        <v>120</v>
      </c>
      <c r="G9" s="17">
        <v>5</v>
      </c>
      <c r="H9" s="16">
        <f t="shared" si="1"/>
        <v>600</v>
      </c>
      <c r="I9" s="22">
        <v>80</v>
      </c>
      <c r="J9" s="17">
        <v>5</v>
      </c>
      <c r="K9" s="16">
        <f t="shared" si="2"/>
        <v>400</v>
      </c>
      <c r="L9" s="22">
        <v>30</v>
      </c>
      <c r="M9" s="17">
        <v>5</v>
      </c>
      <c r="N9" s="16">
        <f t="shared" si="5"/>
        <v>150</v>
      </c>
      <c r="O9" s="27">
        <f t="shared" si="3"/>
        <v>1750</v>
      </c>
      <c r="P9" s="16">
        <f t="shared" si="4"/>
        <v>135437.51603797794</v>
      </c>
      <c r="Q9" s="26"/>
      <c r="W9" s="6"/>
    </row>
    <row r="10" spans="2:23" x14ac:dyDescent="0.35">
      <c r="B10" s="15" t="s">
        <v>26</v>
      </c>
      <c r="C10" s="16">
        <v>120</v>
      </c>
      <c r="D10" s="17">
        <v>3</v>
      </c>
      <c r="E10" s="16">
        <f t="shared" si="0"/>
        <v>360</v>
      </c>
      <c r="F10" s="22">
        <v>120</v>
      </c>
      <c r="G10" s="17">
        <v>5</v>
      </c>
      <c r="H10" s="16">
        <f t="shared" si="1"/>
        <v>600</v>
      </c>
      <c r="I10" s="22">
        <v>80</v>
      </c>
      <c r="J10" s="17">
        <v>3</v>
      </c>
      <c r="K10" s="16">
        <f t="shared" si="2"/>
        <v>240</v>
      </c>
      <c r="L10" s="22">
        <v>20</v>
      </c>
      <c r="M10" s="17">
        <v>3</v>
      </c>
      <c r="N10" s="16">
        <f t="shared" si="5"/>
        <v>60</v>
      </c>
      <c r="O10" s="27">
        <f t="shared" si="3"/>
        <v>1260</v>
      </c>
      <c r="P10" s="16">
        <f t="shared" si="4"/>
        <v>97515.011547344111</v>
      </c>
      <c r="Q10" s="26"/>
      <c r="W10" s="6"/>
    </row>
    <row r="11" spans="2:23" x14ac:dyDescent="0.35">
      <c r="B11" s="15" t="s">
        <v>8</v>
      </c>
      <c r="C11" s="16">
        <v>75</v>
      </c>
      <c r="D11" s="17">
        <v>8</v>
      </c>
      <c r="E11" s="16">
        <f t="shared" si="0"/>
        <v>600</v>
      </c>
      <c r="F11" s="22">
        <v>75</v>
      </c>
      <c r="G11" s="17">
        <v>8</v>
      </c>
      <c r="H11" s="16">
        <f t="shared" si="1"/>
        <v>600</v>
      </c>
      <c r="I11" s="22">
        <v>50</v>
      </c>
      <c r="J11" s="17">
        <v>8</v>
      </c>
      <c r="K11" s="16">
        <f t="shared" si="2"/>
        <v>400</v>
      </c>
      <c r="L11" s="22">
        <v>16</v>
      </c>
      <c r="M11" s="17">
        <v>8</v>
      </c>
      <c r="N11" s="16">
        <f t="shared" si="5"/>
        <v>128</v>
      </c>
      <c r="O11" s="27">
        <f t="shared" si="3"/>
        <v>1728</v>
      </c>
      <c r="P11" s="16">
        <f t="shared" si="4"/>
        <v>133734.87297921479</v>
      </c>
      <c r="Q11" s="26"/>
      <c r="W11" s="6"/>
    </row>
    <row r="12" spans="2:23" x14ac:dyDescent="0.35">
      <c r="B12" s="15" t="s">
        <v>9</v>
      </c>
      <c r="C12" s="16"/>
      <c r="D12" s="17">
        <v>0</v>
      </c>
      <c r="E12" s="16">
        <f t="shared" si="0"/>
        <v>0</v>
      </c>
      <c r="F12" s="22"/>
      <c r="G12" s="17">
        <v>0</v>
      </c>
      <c r="H12" s="16">
        <f t="shared" si="1"/>
        <v>0</v>
      </c>
      <c r="I12" s="22"/>
      <c r="J12" s="17">
        <v>0</v>
      </c>
      <c r="K12" s="16">
        <f t="shared" si="2"/>
        <v>0</v>
      </c>
      <c r="L12" s="22"/>
      <c r="M12" s="17">
        <v>0</v>
      </c>
      <c r="N12" s="16">
        <f t="shared" si="5"/>
        <v>0</v>
      </c>
      <c r="O12" s="27">
        <f t="shared" si="3"/>
        <v>0</v>
      </c>
      <c r="P12" s="16">
        <f t="shared" si="4"/>
        <v>0</v>
      </c>
      <c r="Q12" s="26"/>
      <c r="W12" s="6"/>
    </row>
    <row r="13" spans="2:23" x14ac:dyDescent="0.35">
      <c r="B13" s="15" t="s">
        <v>10</v>
      </c>
      <c r="C13" s="16">
        <v>150</v>
      </c>
      <c r="D13" s="17">
        <v>7</v>
      </c>
      <c r="E13" s="16">
        <f t="shared" si="0"/>
        <v>1050</v>
      </c>
      <c r="F13" s="22"/>
      <c r="G13" s="17">
        <v>0</v>
      </c>
      <c r="H13" s="16">
        <f t="shared" si="1"/>
        <v>0</v>
      </c>
      <c r="I13" s="22"/>
      <c r="J13" s="17">
        <v>0</v>
      </c>
      <c r="K13" s="16">
        <f t="shared" si="2"/>
        <v>0</v>
      </c>
      <c r="L13" s="22"/>
      <c r="M13" s="17">
        <v>0</v>
      </c>
      <c r="N13" s="16">
        <f t="shared" si="5"/>
        <v>0</v>
      </c>
      <c r="O13" s="27">
        <f t="shared" si="3"/>
        <v>1050</v>
      </c>
      <c r="P13" s="16">
        <f t="shared" si="4"/>
        <v>81262.509622786762</v>
      </c>
      <c r="Q13" s="26"/>
      <c r="W13" s="6"/>
    </row>
    <row r="14" spans="2:23" x14ac:dyDescent="0.35">
      <c r="B14" s="15" t="s">
        <v>11</v>
      </c>
      <c r="C14" s="16">
        <v>90</v>
      </c>
      <c r="D14" s="17">
        <v>5</v>
      </c>
      <c r="E14" s="16">
        <f t="shared" si="0"/>
        <v>450</v>
      </c>
      <c r="F14" s="22">
        <v>90</v>
      </c>
      <c r="G14" s="17">
        <v>5</v>
      </c>
      <c r="H14" s="16">
        <f t="shared" si="1"/>
        <v>450</v>
      </c>
      <c r="I14" s="22">
        <v>60</v>
      </c>
      <c r="J14" s="17">
        <v>5</v>
      </c>
      <c r="K14" s="16">
        <f t="shared" si="2"/>
        <v>300</v>
      </c>
      <c r="L14" s="22">
        <v>20</v>
      </c>
      <c r="M14" s="17">
        <v>5</v>
      </c>
      <c r="N14" s="16">
        <f t="shared" si="5"/>
        <v>100</v>
      </c>
      <c r="O14" s="27">
        <f t="shared" si="3"/>
        <v>1300</v>
      </c>
      <c r="P14" s="16">
        <f t="shared" si="4"/>
        <v>100610.72619964075</v>
      </c>
      <c r="Q14" s="26"/>
      <c r="W14" s="6"/>
    </row>
    <row r="15" spans="2:23" x14ac:dyDescent="0.35">
      <c r="B15" s="15" t="s">
        <v>25</v>
      </c>
      <c r="C15" s="16">
        <v>90</v>
      </c>
      <c r="D15" s="17">
        <v>5</v>
      </c>
      <c r="E15" s="16">
        <f t="shared" si="0"/>
        <v>450</v>
      </c>
      <c r="F15" s="22">
        <v>90</v>
      </c>
      <c r="G15" s="17">
        <v>5</v>
      </c>
      <c r="H15" s="16">
        <f t="shared" si="1"/>
        <v>450</v>
      </c>
      <c r="I15" s="22">
        <v>60</v>
      </c>
      <c r="J15" s="17">
        <v>5</v>
      </c>
      <c r="K15" s="16">
        <f t="shared" si="2"/>
        <v>300</v>
      </c>
      <c r="L15" s="22">
        <v>20</v>
      </c>
      <c r="M15" s="17">
        <v>5</v>
      </c>
      <c r="N15" s="16">
        <f t="shared" si="5"/>
        <v>100</v>
      </c>
      <c r="O15" s="27">
        <f t="shared" si="3"/>
        <v>1300</v>
      </c>
      <c r="P15" s="16">
        <f t="shared" si="4"/>
        <v>100610.72619964075</v>
      </c>
      <c r="Q15" s="26"/>
      <c r="W15" s="6"/>
    </row>
    <row r="16" spans="2:23" x14ac:dyDescent="0.35">
      <c r="B16" s="15" t="s">
        <v>12</v>
      </c>
      <c r="C16" s="16"/>
      <c r="D16" s="17">
        <v>0</v>
      </c>
      <c r="E16" s="16">
        <f t="shared" si="0"/>
        <v>0</v>
      </c>
      <c r="F16" s="22"/>
      <c r="G16" s="17">
        <v>0</v>
      </c>
      <c r="H16" s="16">
        <f t="shared" si="1"/>
        <v>0</v>
      </c>
      <c r="I16" s="22"/>
      <c r="J16" s="17">
        <v>0</v>
      </c>
      <c r="K16" s="16">
        <f t="shared" si="2"/>
        <v>0</v>
      </c>
      <c r="L16" s="22"/>
      <c r="M16" s="17">
        <v>0</v>
      </c>
      <c r="N16" s="16">
        <f t="shared" si="5"/>
        <v>0</v>
      </c>
      <c r="O16" s="27">
        <f t="shared" si="3"/>
        <v>0</v>
      </c>
      <c r="P16" s="16">
        <f t="shared" si="4"/>
        <v>0</v>
      </c>
      <c r="Q16" s="26"/>
      <c r="W16" s="6"/>
    </row>
    <row r="17" spans="2:23" x14ac:dyDescent="0.35">
      <c r="B17" s="15" t="s">
        <v>13</v>
      </c>
      <c r="C17" s="16">
        <v>120</v>
      </c>
      <c r="D17" s="17">
        <v>10</v>
      </c>
      <c r="E17" s="16">
        <f t="shared" si="0"/>
        <v>1200</v>
      </c>
      <c r="F17" s="22">
        <v>120</v>
      </c>
      <c r="G17" s="17">
        <v>10</v>
      </c>
      <c r="H17" s="16">
        <f t="shared" si="1"/>
        <v>1200</v>
      </c>
      <c r="I17" s="22">
        <v>80</v>
      </c>
      <c r="J17" s="17">
        <v>10</v>
      </c>
      <c r="K17" s="16">
        <f t="shared" si="2"/>
        <v>800</v>
      </c>
      <c r="L17" s="22">
        <v>35</v>
      </c>
      <c r="M17" s="17">
        <v>10</v>
      </c>
      <c r="N17" s="16">
        <f t="shared" si="5"/>
        <v>350</v>
      </c>
      <c r="O17" s="27">
        <f t="shared" si="3"/>
        <v>3550</v>
      </c>
      <c r="P17" s="16">
        <f t="shared" si="4"/>
        <v>274744.67539132666</v>
      </c>
      <c r="Q17" s="26"/>
      <c r="W17" s="6"/>
    </row>
    <row r="18" spans="2:23" x14ac:dyDescent="0.35">
      <c r="B18" s="15" t="s">
        <v>14</v>
      </c>
      <c r="C18" s="16">
        <v>240</v>
      </c>
      <c r="D18" s="17">
        <v>2</v>
      </c>
      <c r="E18" s="16">
        <f t="shared" si="0"/>
        <v>480</v>
      </c>
      <c r="F18" s="22">
        <v>240</v>
      </c>
      <c r="G18" s="17">
        <v>5</v>
      </c>
      <c r="H18" s="16">
        <f t="shared" si="1"/>
        <v>1200</v>
      </c>
      <c r="I18" s="22">
        <v>160</v>
      </c>
      <c r="J18" s="17">
        <v>2</v>
      </c>
      <c r="K18" s="16">
        <f t="shared" si="2"/>
        <v>320</v>
      </c>
      <c r="L18" s="22">
        <v>45</v>
      </c>
      <c r="M18" s="17">
        <v>2</v>
      </c>
      <c r="N18" s="16">
        <f t="shared" si="5"/>
        <v>90</v>
      </c>
      <c r="O18" s="27">
        <f t="shared" si="3"/>
        <v>2090</v>
      </c>
      <c r="P18" s="16">
        <f t="shared" si="4"/>
        <v>161751.09058249937</v>
      </c>
      <c r="Q18" s="26"/>
      <c r="W18" s="6"/>
    </row>
    <row r="19" spans="2:23" x14ac:dyDescent="0.35">
      <c r="B19" s="15" t="s">
        <v>15</v>
      </c>
      <c r="C19" s="16"/>
      <c r="D19" s="17">
        <v>0</v>
      </c>
      <c r="E19" s="16">
        <f t="shared" si="0"/>
        <v>0</v>
      </c>
      <c r="F19" s="22"/>
      <c r="G19" s="17">
        <v>0</v>
      </c>
      <c r="H19" s="16">
        <f t="shared" si="1"/>
        <v>0</v>
      </c>
      <c r="I19" s="22"/>
      <c r="J19" s="17">
        <v>0</v>
      </c>
      <c r="K19" s="16">
        <f t="shared" si="2"/>
        <v>0</v>
      </c>
      <c r="L19" s="22"/>
      <c r="M19" s="17">
        <v>0</v>
      </c>
      <c r="N19" s="16">
        <f t="shared" si="5"/>
        <v>0</v>
      </c>
      <c r="O19" s="27">
        <f t="shared" si="3"/>
        <v>0</v>
      </c>
      <c r="P19" s="16">
        <f t="shared" si="4"/>
        <v>0</v>
      </c>
      <c r="Q19" s="26"/>
      <c r="W19" s="6"/>
    </row>
    <row r="20" spans="2:23" ht="15" thickBot="1" x14ac:dyDescent="0.4">
      <c r="B20" s="18" t="s">
        <v>16</v>
      </c>
      <c r="C20" s="19"/>
      <c r="D20" s="20">
        <v>0</v>
      </c>
      <c r="E20" s="19">
        <f t="shared" si="0"/>
        <v>0</v>
      </c>
      <c r="F20" s="23"/>
      <c r="G20" s="20">
        <v>0</v>
      </c>
      <c r="H20" s="19">
        <f t="shared" si="1"/>
        <v>0</v>
      </c>
      <c r="I20" s="23"/>
      <c r="J20" s="20">
        <v>0</v>
      </c>
      <c r="K20" s="19">
        <f t="shared" si="2"/>
        <v>0</v>
      </c>
      <c r="L20" s="23"/>
      <c r="M20" s="20">
        <v>0</v>
      </c>
      <c r="N20" s="19">
        <f t="shared" si="5"/>
        <v>0</v>
      </c>
      <c r="O20" s="28">
        <f t="shared" si="3"/>
        <v>0</v>
      </c>
      <c r="P20" s="19">
        <f t="shared" si="4"/>
        <v>0</v>
      </c>
      <c r="Q20" s="29"/>
      <c r="W20" s="6"/>
    </row>
    <row r="21" spans="2:23" x14ac:dyDescent="0.35">
      <c r="C21" s="7">
        <f>SUM(C4:C20)</f>
        <v>1050</v>
      </c>
      <c r="D21" s="7"/>
      <c r="E21" s="7">
        <f>SUM(E4:E20)</f>
        <v>5730</v>
      </c>
      <c r="F21" s="7">
        <f>SUM(F4:F20)</f>
        <v>900</v>
      </c>
      <c r="G21" s="7"/>
      <c r="H21" s="7">
        <f>SUM(H4:H20)</f>
        <v>5640</v>
      </c>
      <c r="I21" s="7">
        <f>SUM(I4:I20)</f>
        <v>600</v>
      </c>
      <c r="J21" s="7"/>
      <c r="K21" s="7">
        <f>SUM(K4:K20)</f>
        <v>3120</v>
      </c>
      <c r="L21" s="7">
        <f>SUM(L4:L20)</f>
        <v>196</v>
      </c>
      <c r="M21" s="7"/>
      <c r="N21" s="7">
        <f>SUM(N4:N20)</f>
        <v>1098</v>
      </c>
      <c r="O21" s="7">
        <f t="shared" si="3"/>
        <v>15588</v>
      </c>
      <c r="P21" s="6">
        <f t="shared" si="4"/>
        <v>1206400</v>
      </c>
    </row>
    <row r="22" spans="2:23" x14ac:dyDescent="0.35">
      <c r="B22" s="2" t="s">
        <v>44</v>
      </c>
      <c r="C22" s="7">
        <v>3020</v>
      </c>
      <c r="D22" s="7"/>
      <c r="E22" s="7"/>
      <c r="F22" s="7">
        <v>3200</v>
      </c>
      <c r="G22" s="7"/>
      <c r="H22" s="7"/>
      <c r="I22" s="7">
        <v>2060</v>
      </c>
      <c r="J22" s="7"/>
      <c r="K22" s="7"/>
      <c r="L22" s="7">
        <v>1000</v>
      </c>
      <c r="M22" s="7"/>
      <c r="N22" s="7"/>
      <c r="O22" s="7">
        <f>L22+I22+F22+C22</f>
        <v>9280</v>
      </c>
      <c r="P22" s="6"/>
    </row>
    <row r="23" spans="2:23" x14ac:dyDescent="0.35">
      <c r="B23" s="2"/>
    </row>
    <row r="24" spans="2:23" x14ac:dyDescent="0.35">
      <c r="B24" s="2" t="s">
        <v>34</v>
      </c>
      <c r="C24" s="6">
        <v>130</v>
      </c>
      <c r="D24" s="6"/>
    </row>
    <row r="25" spans="2:23" x14ac:dyDescent="0.35">
      <c r="B25" s="2"/>
      <c r="C25" s="6">
        <f>(C22+F22+I22+L22)*C24</f>
        <v>1206400</v>
      </c>
      <c r="D25" s="6"/>
    </row>
    <row r="26" spans="2:23" x14ac:dyDescent="0.35">
      <c r="B26" s="9" t="s">
        <v>36</v>
      </c>
      <c r="C26" s="6">
        <v>0</v>
      </c>
      <c r="D26" s="6"/>
    </row>
    <row r="27" spans="2:23" x14ac:dyDescent="0.35">
      <c r="B27" s="2" t="s">
        <v>33</v>
      </c>
      <c r="C27" s="7">
        <f>C25+C26</f>
        <v>1206400</v>
      </c>
      <c r="D27" s="7"/>
    </row>
    <row r="30" spans="2:23" x14ac:dyDescent="0.35">
      <c r="B30" s="2" t="s">
        <v>37</v>
      </c>
      <c r="C30" s="10">
        <f>C27/O21</f>
        <v>77.392866307415957</v>
      </c>
      <c r="D30" s="10"/>
    </row>
  </sheetData>
  <mergeCells count="5">
    <mergeCell ref="C2:E2"/>
    <mergeCell ref="F2:H2"/>
    <mergeCell ref="I2:K2"/>
    <mergeCell ref="L2:N2"/>
    <mergeCell ref="P2:Q2"/>
  </mergeCells>
  <conditionalFormatting sqref="D4:D20">
    <cfRule type="cellIs" dxfId="7" priority="4" operator="greaterThan">
      <formula>0</formula>
    </cfRule>
  </conditionalFormatting>
  <conditionalFormatting sqref="G4:G20">
    <cfRule type="cellIs" dxfId="6" priority="3" operator="greaterThan">
      <formula>0</formula>
    </cfRule>
  </conditionalFormatting>
  <conditionalFormatting sqref="J4:J20">
    <cfRule type="cellIs" dxfId="5" priority="2" operator="greaterThan">
      <formula>0</formula>
    </cfRule>
  </conditionalFormatting>
  <conditionalFormatting sqref="M4:M20">
    <cfRule type="cellIs" dxfId="4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9BB8A-E461-4CD4-B9DC-60EF6228242E}">
  <dimension ref="B1:W30"/>
  <sheetViews>
    <sheetView workbookViewId="0">
      <selection activeCell="J12" sqref="J12"/>
    </sheetView>
  </sheetViews>
  <sheetFormatPr baseColWidth="10" defaultColWidth="8.81640625" defaultRowHeight="14.5" x14ac:dyDescent="0.35"/>
  <cols>
    <col min="1" max="1" width="3.453125" customWidth="1"/>
    <col min="2" max="2" width="15.26953125" bestFit="1" customWidth="1"/>
    <col min="3" max="3" width="10" bestFit="1" customWidth="1"/>
    <col min="4" max="4" width="8" bestFit="1" customWidth="1"/>
    <col min="5" max="5" width="6.453125" bestFit="1" customWidth="1"/>
    <col min="6" max="6" width="9.7265625" bestFit="1" customWidth="1"/>
    <col min="7" max="7" width="7.453125" bestFit="1" customWidth="1"/>
    <col min="8" max="8" width="6.26953125" bestFit="1" customWidth="1"/>
    <col min="9" max="9" width="9.7265625" bestFit="1" customWidth="1"/>
    <col min="10" max="10" width="7.453125" bestFit="1" customWidth="1"/>
    <col min="11" max="11" width="6.26953125" bestFit="1" customWidth="1"/>
    <col min="12" max="12" width="9.7265625" bestFit="1" customWidth="1"/>
    <col min="13" max="13" width="7.453125" bestFit="1" customWidth="1"/>
    <col min="14" max="14" width="6.26953125" bestFit="1" customWidth="1"/>
    <col min="15" max="15" width="10.453125" bestFit="1" customWidth="1"/>
    <col min="16" max="16" width="10" bestFit="1" customWidth="1"/>
  </cols>
  <sheetData>
    <row r="1" spans="2:23" ht="15" thickBot="1" x14ac:dyDescent="0.4"/>
    <row r="2" spans="2:23" x14ac:dyDescent="0.35">
      <c r="C2" s="46" t="s">
        <v>54</v>
      </c>
      <c r="D2" s="44"/>
      <c r="E2" s="44"/>
      <c r="F2" s="46" t="s">
        <v>53</v>
      </c>
      <c r="G2" s="44"/>
      <c r="H2" s="44"/>
      <c r="I2" s="46" t="s">
        <v>55</v>
      </c>
      <c r="J2" s="44"/>
      <c r="K2" s="44"/>
      <c r="L2" s="46" t="s">
        <v>56</v>
      </c>
      <c r="M2" s="44"/>
      <c r="N2" s="44"/>
      <c r="O2" s="12" t="s">
        <v>45</v>
      </c>
      <c r="P2" s="44" t="s">
        <v>35</v>
      </c>
      <c r="Q2" s="45"/>
    </row>
    <row r="3" spans="2:23" ht="15" thickBot="1" x14ac:dyDescent="0.4">
      <c r="C3" s="18" t="s">
        <v>57</v>
      </c>
      <c r="D3" s="24" t="s">
        <v>43</v>
      </c>
      <c r="E3" s="24" t="s">
        <v>31</v>
      </c>
      <c r="F3" s="18" t="s">
        <v>57</v>
      </c>
      <c r="G3" s="24" t="s">
        <v>43</v>
      </c>
      <c r="H3" s="24" t="s">
        <v>31</v>
      </c>
      <c r="I3" s="18" t="s">
        <v>57</v>
      </c>
      <c r="J3" s="24" t="s">
        <v>43</v>
      </c>
      <c r="K3" s="24" t="s">
        <v>31</v>
      </c>
      <c r="L3" s="18" t="s">
        <v>57</v>
      </c>
      <c r="M3" s="24" t="s">
        <v>43</v>
      </c>
      <c r="N3" s="24" t="s">
        <v>31</v>
      </c>
      <c r="O3" s="30"/>
      <c r="P3" s="31" t="s">
        <v>47</v>
      </c>
      <c r="Q3" s="38" t="s">
        <v>46</v>
      </c>
    </row>
    <row r="4" spans="2:23" x14ac:dyDescent="0.35">
      <c r="B4" s="12" t="s">
        <v>17</v>
      </c>
      <c r="C4" s="21"/>
      <c r="D4" s="14"/>
      <c r="E4" s="35">
        <f t="shared" ref="E4:E20" si="0">C4*D4</f>
        <v>0</v>
      </c>
      <c r="F4" s="21"/>
      <c r="G4" s="14"/>
      <c r="H4" s="13">
        <f t="shared" ref="H4:H20" si="1">F4*G4</f>
        <v>0</v>
      </c>
      <c r="I4" s="21"/>
      <c r="J4" s="14"/>
      <c r="K4" s="13">
        <f t="shared" ref="K4:K20" si="2">I4*J4</f>
        <v>0</v>
      </c>
      <c r="L4" s="21"/>
      <c r="M4" s="14"/>
      <c r="N4" s="13">
        <f>L4*M4</f>
        <v>0</v>
      </c>
      <c r="O4" s="32">
        <f t="shared" ref="O4:O21" si="3">E4+H4+K4+N4</f>
        <v>0</v>
      </c>
      <c r="P4" s="13">
        <f>IF(C$21&gt;0,$C$27*(O4/$O$21),0)</f>
        <v>0</v>
      </c>
      <c r="Q4" s="39">
        <f>IF(C4+F4+I4+L4&gt;0,P4/(L4+I4+F4+C4),0)</f>
        <v>0</v>
      </c>
      <c r="W4" s="6"/>
    </row>
    <row r="5" spans="2:23" x14ac:dyDescent="0.35">
      <c r="B5" s="15" t="s">
        <v>3</v>
      </c>
      <c r="C5" s="22"/>
      <c r="D5" s="17"/>
      <c r="E5" s="36">
        <f t="shared" si="0"/>
        <v>0</v>
      </c>
      <c r="F5" s="22"/>
      <c r="G5" s="17"/>
      <c r="H5" s="16">
        <f t="shared" si="1"/>
        <v>0</v>
      </c>
      <c r="I5" s="22"/>
      <c r="J5" s="17"/>
      <c r="K5" s="16">
        <f t="shared" si="2"/>
        <v>0</v>
      </c>
      <c r="L5" s="22"/>
      <c r="M5" s="17"/>
      <c r="N5" s="16">
        <f t="shared" ref="N5:N20" si="4">L5*M5</f>
        <v>0</v>
      </c>
      <c r="O5" s="27">
        <f t="shared" si="3"/>
        <v>0</v>
      </c>
      <c r="P5" s="16">
        <f t="shared" ref="P5:P20" si="5">IF(C$21&gt;0,$C$27*(O5/$O$21),0)</f>
        <v>0</v>
      </c>
      <c r="Q5" s="40">
        <f t="shared" ref="Q5:Q20" si="6">IF(C5+F5+I5+L5&gt;0,P5/(L5+I5+F5+C5),0)</f>
        <v>0</v>
      </c>
      <c r="W5" s="6"/>
    </row>
    <row r="6" spans="2:23" x14ac:dyDescent="0.35">
      <c r="B6" s="15" t="s">
        <v>4</v>
      </c>
      <c r="C6" s="22"/>
      <c r="D6" s="17"/>
      <c r="E6" s="36">
        <f t="shared" si="0"/>
        <v>0</v>
      </c>
      <c r="F6" s="22"/>
      <c r="G6" s="17"/>
      <c r="H6" s="16">
        <f t="shared" si="1"/>
        <v>0</v>
      </c>
      <c r="I6" s="22"/>
      <c r="J6" s="17"/>
      <c r="K6" s="16">
        <f t="shared" si="2"/>
        <v>0</v>
      </c>
      <c r="L6" s="22"/>
      <c r="M6" s="17"/>
      <c r="N6" s="16">
        <f t="shared" si="4"/>
        <v>0</v>
      </c>
      <c r="O6" s="27">
        <f t="shared" si="3"/>
        <v>0</v>
      </c>
      <c r="P6" s="16">
        <f t="shared" si="5"/>
        <v>0</v>
      </c>
      <c r="Q6" s="40">
        <f t="shared" si="6"/>
        <v>0</v>
      </c>
      <c r="W6" s="6"/>
    </row>
    <row r="7" spans="2:23" x14ac:dyDescent="0.35">
      <c r="B7" s="15" t="s">
        <v>5</v>
      </c>
      <c r="C7" s="22"/>
      <c r="D7" s="17"/>
      <c r="E7" s="36">
        <f t="shared" si="0"/>
        <v>0</v>
      </c>
      <c r="F7" s="22"/>
      <c r="G7" s="17"/>
      <c r="H7" s="16">
        <f t="shared" si="1"/>
        <v>0</v>
      </c>
      <c r="I7" s="22"/>
      <c r="J7" s="17"/>
      <c r="K7" s="16">
        <f t="shared" si="2"/>
        <v>0</v>
      </c>
      <c r="L7" s="22"/>
      <c r="M7" s="17"/>
      <c r="N7" s="16">
        <f t="shared" si="4"/>
        <v>0</v>
      </c>
      <c r="O7" s="27">
        <f t="shared" si="3"/>
        <v>0</v>
      </c>
      <c r="P7" s="16">
        <f t="shared" si="5"/>
        <v>0</v>
      </c>
      <c r="Q7" s="40">
        <f t="shared" si="6"/>
        <v>0</v>
      </c>
      <c r="W7" s="6"/>
    </row>
    <row r="8" spans="2:23" x14ac:dyDescent="0.35">
      <c r="B8" s="15" t="s">
        <v>6</v>
      </c>
      <c r="C8" s="22"/>
      <c r="D8" s="17"/>
      <c r="E8" s="36">
        <f t="shared" si="0"/>
        <v>0</v>
      </c>
      <c r="F8" s="22"/>
      <c r="G8" s="17"/>
      <c r="H8" s="16">
        <f t="shared" si="1"/>
        <v>0</v>
      </c>
      <c r="I8" s="22"/>
      <c r="J8" s="17"/>
      <c r="K8" s="16">
        <f t="shared" si="2"/>
        <v>0</v>
      </c>
      <c r="L8" s="22"/>
      <c r="M8" s="17"/>
      <c r="N8" s="16">
        <f t="shared" si="4"/>
        <v>0</v>
      </c>
      <c r="O8" s="27">
        <f t="shared" si="3"/>
        <v>0</v>
      </c>
      <c r="P8" s="16">
        <f t="shared" si="5"/>
        <v>0</v>
      </c>
      <c r="Q8" s="40">
        <f t="shared" si="6"/>
        <v>0</v>
      </c>
      <c r="W8" s="6"/>
    </row>
    <row r="9" spans="2:23" x14ac:dyDescent="0.35">
      <c r="B9" s="15" t="s">
        <v>7</v>
      </c>
      <c r="C9" s="22"/>
      <c r="D9" s="17"/>
      <c r="E9" s="36">
        <f t="shared" si="0"/>
        <v>0</v>
      </c>
      <c r="F9" s="22"/>
      <c r="G9" s="17"/>
      <c r="H9" s="16">
        <f t="shared" si="1"/>
        <v>0</v>
      </c>
      <c r="I9" s="22"/>
      <c r="J9" s="17"/>
      <c r="K9" s="16">
        <f t="shared" si="2"/>
        <v>0</v>
      </c>
      <c r="L9" s="22"/>
      <c r="M9" s="17"/>
      <c r="N9" s="16">
        <f t="shared" si="4"/>
        <v>0</v>
      </c>
      <c r="O9" s="27">
        <f t="shared" si="3"/>
        <v>0</v>
      </c>
      <c r="P9" s="16">
        <f t="shared" si="5"/>
        <v>0</v>
      </c>
      <c r="Q9" s="40">
        <f t="shared" si="6"/>
        <v>0</v>
      </c>
      <c r="W9" s="6"/>
    </row>
    <row r="10" spans="2:23" x14ac:dyDescent="0.35">
      <c r="B10" s="15" t="s">
        <v>26</v>
      </c>
      <c r="C10" s="22"/>
      <c r="D10" s="17"/>
      <c r="E10" s="36">
        <f t="shared" si="0"/>
        <v>0</v>
      </c>
      <c r="F10" s="22"/>
      <c r="G10" s="17"/>
      <c r="H10" s="16">
        <f t="shared" si="1"/>
        <v>0</v>
      </c>
      <c r="I10" s="22"/>
      <c r="J10" s="17"/>
      <c r="K10" s="16">
        <f t="shared" si="2"/>
        <v>0</v>
      </c>
      <c r="L10" s="22"/>
      <c r="M10" s="17"/>
      <c r="N10" s="16">
        <f t="shared" si="4"/>
        <v>0</v>
      </c>
      <c r="O10" s="27">
        <f t="shared" si="3"/>
        <v>0</v>
      </c>
      <c r="P10" s="16">
        <f t="shared" si="5"/>
        <v>0</v>
      </c>
      <c r="Q10" s="40">
        <f t="shared" si="6"/>
        <v>0</v>
      </c>
      <c r="W10" s="6"/>
    </row>
    <row r="11" spans="2:23" x14ac:dyDescent="0.35">
      <c r="B11" s="15" t="s">
        <v>8</v>
      </c>
      <c r="C11" s="22"/>
      <c r="D11" s="17"/>
      <c r="E11" s="36">
        <f t="shared" si="0"/>
        <v>0</v>
      </c>
      <c r="F11" s="22"/>
      <c r="G11" s="17"/>
      <c r="H11" s="16">
        <f t="shared" si="1"/>
        <v>0</v>
      </c>
      <c r="I11" s="22"/>
      <c r="J11" s="17"/>
      <c r="K11" s="16">
        <f t="shared" si="2"/>
        <v>0</v>
      </c>
      <c r="L11" s="22"/>
      <c r="M11" s="17"/>
      <c r="N11" s="16">
        <f t="shared" si="4"/>
        <v>0</v>
      </c>
      <c r="O11" s="27">
        <f t="shared" si="3"/>
        <v>0</v>
      </c>
      <c r="P11" s="16">
        <f t="shared" si="5"/>
        <v>0</v>
      </c>
      <c r="Q11" s="40">
        <f t="shared" si="6"/>
        <v>0</v>
      </c>
      <c r="W11" s="6"/>
    </row>
    <row r="12" spans="2:23" x14ac:dyDescent="0.35">
      <c r="B12" s="15" t="s">
        <v>9</v>
      </c>
      <c r="C12" s="22"/>
      <c r="D12" s="17"/>
      <c r="E12" s="36">
        <f t="shared" si="0"/>
        <v>0</v>
      </c>
      <c r="F12" s="22"/>
      <c r="G12" s="17"/>
      <c r="H12" s="16">
        <f t="shared" si="1"/>
        <v>0</v>
      </c>
      <c r="I12" s="22"/>
      <c r="J12" s="17"/>
      <c r="K12" s="16">
        <f t="shared" si="2"/>
        <v>0</v>
      </c>
      <c r="L12" s="22"/>
      <c r="M12" s="17"/>
      <c r="N12" s="16">
        <f t="shared" si="4"/>
        <v>0</v>
      </c>
      <c r="O12" s="27">
        <f t="shared" si="3"/>
        <v>0</v>
      </c>
      <c r="P12" s="16">
        <f t="shared" si="5"/>
        <v>0</v>
      </c>
      <c r="Q12" s="40">
        <f t="shared" si="6"/>
        <v>0</v>
      </c>
      <c r="W12" s="6"/>
    </row>
    <row r="13" spans="2:23" x14ac:dyDescent="0.35">
      <c r="B13" s="15" t="s">
        <v>10</v>
      </c>
      <c r="C13" s="22"/>
      <c r="D13" s="17"/>
      <c r="E13" s="36">
        <f t="shared" si="0"/>
        <v>0</v>
      </c>
      <c r="F13" s="22"/>
      <c r="G13" s="17"/>
      <c r="H13" s="16">
        <f t="shared" si="1"/>
        <v>0</v>
      </c>
      <c r="I13" s="22"/>
      <c r="J13" s="17"/>
      <c r="K13" s="16">
        <f t="shared" si="2"/>
        <v>0</v>
      </c>
      <c r="L13" s="22"/>
      <c r="M13" s="17"/>
      <c r="N13" s="16">
        <f t="shared" si="4"/>
        <v>0</v>
      </c>
      <c r="O13" s="27">
        <f t="shared" si="3"/>
        <v>0</v>
      </c>
      <c r="P13" s="16">
        <f t="shared" si="5"/>
        <v>0</v>
      </c>
      <c r="Q13" s="40">
        <f t="shared" si="6"/>
        <v>0</v>
      </c>
      <c r="W13" s="6"/>
    </row>
    <row r="14" spans="2:23" x14ac:dyDescent="0.35">
      <c r="B14" s="15" t="s">
        <v>11</v>
      </c>
      <c r="C14" s="22"/>
      <c r="D14" s="17"/>
      <c r="E14" s="36">
        <f t="shared" si="0"/>
        <v>0</v>
      </c>
      <c r="F14" s="22"/>
      <c r="G14" s="17"/>
      <c r="H14" s="16">
        <f t="shared" si="1"/>
        <v>0</v>
      </c>
      <c r="I14" s="22"/>
      <c r="J14" s="17"/>
      <c r="K14" s="16">
        <f t="shared" si="2"/>
        <v>0</v>
      </c>
      <c r="L14" s="22"/>
      <c r="M14" s="17"/>
      <c r="N14" s="16">
        <f t="shared" si="4"/>
        <v>0</v>
      </c>
      <c r="O14" s="27">
        <f t="shared" si="3"/>
        <v>0</v>
      </c>
      <c r="P14" s="16">
        <f t="shared" si="5"/>
        <v>0</v>
      </c>
      <c r="Q14" s="40">
        <f t="shared" si="6"/>
        <v>0</v>
      </c>
      <c r="W14" s="6"/>
    </row>
    <row r="15" spans="2:23" x14ac:dyDescent="0.35">
      <c r="B15" s="15" t="s">
        <v>25</v>
      </c>
      <c r="C15" s="22"/>
      <c r="D15" s="17"/>
      <c r="E15" s="36">
        <f t="shared" si="0"/>
        <v>0</v>
      </c>
      <c r="F15" s="22"/>
      <c r="G15" s="17"/>
      <c r="H15" s="16">
        <f t="shared" si="1"/>
        <v>0</v>
      </c>
      <c r="I15" s="22"/>
      <c r="J15" s="17"/>
      <c r="K15" s="16">
        <f t="shared" si="2"/>
        <v>0</v>
      </c>
      <c r="L15" s="22"/>
      <c r="M15" s="17"/>
      <c r="N15" s="16">
        <f t="shared" si="4"/>
        <v>0</v>
      </c>
      <c r="O15" s="27">
        <f t="shared" si="3"/>
        <v>0</v>
      </c>
      <c r="P15" s="16">
        <f t="shared" si="5"/>
        <v>0</v>
      </c>
      <c r="Q15" s="40">
        <f t="shared" si="6"/>
        <v>0</v>
      </c>
      <c r="W15" s="6"/>
    </row>
    <row r="16" spans="2:23" x14ac:dyDescent="0.35">
      <c r="B16" s="15" t="s">
        <v>12</v>
      </c>
      <c r="C16" s="22"/>
      <c r="D16" s="17"/>
      <c r="E16" s="36">
        <f t="shared" si="0"/>
        <v>0</v>
      </c>
      <c r="F16" s="22"/>
      <c r="G16" s="17"/>
      <c r="H16" s="16">
        <f t="shared" si="1"/>
        <v>0</v>
      </c>
      <c r="I16" s="22"/>
      <c r="J16" s="17"/>
      <c r="K16" s="16">
        <f t="shared" si="2"/>
        <v>0</v>
      </c>
      <c r="L16" s="22"/>
      <c r="M16" s="17"/>
      <c r="N16" s="16">
        <f t="shared" si="4"/>
        <v>0</v>
      </c>
      <c r="O16" s="27">
        <f t="shared" si="3"/>
        <v>0</v>
      </c>
      <c r="P16" s="16">
        <f t="shared" si="5"/>
        <v>0</v>
      </c>
      <c r="Q16" s="40">
        <f t="shared" si="6"/>
        <v>0</v>
      </c>
      <c r="W16" s="6"/>
    </row>
    <row r="17" spans="2:23" x14ac:dyDescent="0.35">
      <c r="B17" s="15" t="s">
        <v>13</v>
      </c>
      <c r="C17" s="22"/>
      <c r="D17" s="17"/>
      <c r="E17" s="36">
        <f t="shared" si="0"/>
        <v>0</v>
      </c>
      <c r="F17" s="22"/>
      <c r="G17" s="17"/>
      <c r="H17" s="16">
        <f t="shared" si="1"/>
        <v>0</v>
      </c>
      <c r="I17" s="22"/>
      <c r="J17" s="17"/>
      <c r="K17" s="16">
        <f t="shared" si="2"/>
        <v>0</v>
      </c>
      <c r="L17" s="22"/>
      <c r="M17" s="17"/>
      <c r="N17" s="16">
        <f t="shared" si="4"/>
        <v>0</v>
      </c>
      <c r="O17" s="27">
        <f t="shared" si="3"/>
        <v>0</v>
      </c>
      <c r="P17" s="16">
        <f t="shared" si="5"/>
        <v>0</v>
      </c>
      <c r="Q17" s="40">
        <f t="shared" si="6"/>
        <v>0</v>
      </c>
      <c r="W17" s="6"/>
    </row>
    <row r="18" spans="2:23" x14ac:dyDescent="0.35">
      <c r="B18" s="15" t="s">
        <v>14</v>
      </c>
      <c r="C18" s="22"/>
      <c r="D18" s="17"/>
      <c r="E18" s="36">
        <f t="shared" si="0"/>
        <v>0</v>
      </c>
      <c r="F18" s="22"/>
      <c r="G18" s="17"/>
      <c r="H18" s="16">
        <f t="shared" si="1"/>
        <v>0</v>
      </c>
      <c r="I18" s="22"/>
      <c r="J18" s="17"/>
      <c r="K18" s="16">
        <f t="shared" si="2"/>
        <v>0</v>
      </c>
      <c r="L18" s="22"/>
      <c r="M18" s="17"/>
      <c r="N18" s="16">
        <f t="shared" si="4"/>
        <v>0</v>
      </c>
      <c r="O18" s="27">
        <f t="shared" si="3"/>
        <v>0</v>
      </c>
      <c r="P18" s="16">
        <f t="shared" si="5"/>
        <v>0</v>
      </c>
      <c r="Q18" s="40">
        <f t="shared" si="6"/>
        <v>0</v>
      </c>
      <c r="W18" s="6"/>
    </row>
    <row r="19" spans="2:23" x14ac:dyDescent="0.35">
      <c r="B19" s="15" t="s">
        <v>15</v>
      </c>
      <c r="C19" s="22"/>
      <c r="D19" s="17"/>
      <c r="E19" s="36">
        <f t="shared" si="0"/>
        <v>0</v>
      </c>
      <c r="F19" s="22"/>
      <c r="G19" s="17"/>
      <c r="H19" s="16">
        <f t="shared" si="1"/>
        <v>0</v>
      </c>
      <c r="I19" s="22"/>
      <c r="J19" s="17"/>
      <c r="K19" s="16">
        <f t="shared" si="2"/>
        <v>0</v>
      </c>
      <c r="L19" s="22"/>
      <c r="M19" s="17"/>
      <c r="N19" s="16">
        <f t="shared" si="4"/>
        <v>0</v>
      </c>
      <c r="O19" s="27">
        <f t="shared" si="3"/>
        <v>0</v>
      </c>
      <c r="P19" s="16">
        <f t="shared" si="5"/>
        <v>0</v>
      </c>
      <c r="Q19" s="40">
        <f t="shared" si="6"/>
        <v>0</v>
      </c>
      <c r="W19" s="6"/>
    </row>
    <row r="20" spans="2:23" ht="15" thickBot="1" x14ac:dyDescent="0.4">
      <c r="B20" s="18" t="s">
        <v>16</v>
      </c>
      <c r="C20" s="23"/>
      <c r="D20" s="20"/>
      <c r="E20" s="37">
        <f t="shared" si="0"/>
        <v>0</v>
      </c>
      <c r="F20" s="23"/>
      <c r="G20" s="20"/>
      <c r="H20" s="19">
        <f t="shared" si="1"/>
        <v>0</v>
      </c>
      <c r="I20" s="23"/>
      <c r="J20" s="20"/>
      <c r="K20" s="19">
        <f t="shared" si="2"/>
        <v>0</v>
      </c>
      <c r="L20" s="23"/>
      <c r="M20" s="20"/>
      <c r="N20" s="19">
        <f t="shared" si="4"/>
        <v>0</v>
      </c>
      <c r="O20" s="28">
        <f t="shared" si="3"/>
        <v>0</v>
      </c>
      <c r="P20" s="19">
        <f t="shared" si="5"/>
        <v>0</v>
      </c>
      <c r="Q20" s="41">
        <f t="shared" si="6"/>
        <v>0</v>
      </c>
      <c r="W20" s="6"/>
    </row>
    <row r="21" spans="2:23" x14ac:dyDescent="0.35">
      <c r="C21" s="7">
        <f>SUM(C4:C20)</f>
        <v>0</v>
      </c>
      <c r="D21" s="7"/>
      <c r="E21" s="7">
        <f>SUM(E4:E20)</f>
        <v>0</v>
      </c>
      <c r="F21" s="7">
        <f>SUM(F4:F20)</f>
        <v>0</v>
      </c>
      <c r="G21" s="7"/>
      <c r="H21" s="7">
        <f>SUM(H4:H20)</f>
        <v>0</v>
      </c>
      <c r="I21" s="7">
        <f>SUM(I4:I20)</f>
        <v>0</v>
      </c>
      <c r="J21" s="7"/>
      <c r="K21" s="7">
        <f>SUM(K4:K20)</f>
        <v>0</v>
      </c>
      <c r="L21" s="7">
        <f>SUM(L4:L20)</f>
        <v>0</v>
      </c>
      <c r="M21" s="7"/>
      <c r="N21" s="7">
        <f>SUM(N4:N20)</f>
        <v>0</v>
      </c>
      <c r="O21" s="7">
        <f t="shared" si="3"/>
        <v>0</v>
      </c>
      <c r="P21" s="6">
        <f>IF(C$21&gt;0,$C$27*(O21/$O$21),0)</f>
        <v>0</v>
      </c>
    </row>
    <row r="22" spans="2:23" x14ac:dyDescent="0.35">
      <c r="B22" s="2" t="s">
        <v>44</v>
      </c>
      <c r="C22" s="33"/>
      <c r="D22" s="8"/>
      <c r="E22" s="8"/>
      <c r="F22" s="33"/>
      <c r="G22" s="8"/>
      <c r="H22" s="8"/>
      <c r="I22" s="33"/>
      <c r="J22" s="8"/>
      <c r="K22" s="8"/>
      <c r="L22" s="33"/>
      <c r="M22" s="8"/>
      <c r="N22" s="7"/>
      <c r="O22" s="7">
        <f>L22+I22+F22+C22</f>
        <v>0</v>
      </c>
      <c r="P22" s="6">
        <f>IF(C$21&gt;0,$C$27*(O22/$O$21),0)</f>
        <v>0</v>
      </c>
    </row>
    <row r="23" spans="2:23" x14ac:dyDescent="0.35">
      <c r="B23" s="2"/>
    </row>
    <row r="24" spans="2:23" x14ac:dyDescent="0.35">
      <c r="B24" s="2" t="s">
        <v>34</v>
      </c>
      <c r="C24" s="6"/>
      <c r="D24" s="6"/>
    </row>
    <row r="25" spans="2:23" x14ac:dyDescent="0.35">
      <c r="B25" s="2" t="s">
        <v>48</v>
      </c>
      <c r="C25" s="6">
        <f>(C22+F22+I22+L22)*C24</f>
        <v>0</v>
      </c>
      <c r="D25" s="6"/>
    </row>
    <row r="26" spans="2:23" x14ac:dyDescent="0.35">
      <c r="B26" s="9" t="s">
        <v>36</v>
      </c>
      <c r="C26" s="6">
        <v>0</v>
      </c>
      <c r="D26" s="6"/>
    </row>
    <row r="27" spans="2:23" x14ac:dyDescent="0.35">
      <c r="B27" s="2" t="s">
        <v>33</v>
      </c>
      <c r="C27" s="7">
        <f>C25+C26</f>
        <v>0</v>
      </c>
      <c r="D27" s="7"/>
    </row>
    <row r="30" spans="2:23" x14ac:dyDescent="0.35">
      <c r="B30" s="2" t="s">
        <v>37</v>
      </c>
      <c r="C30" s="10">
        <f>IF(C21&gt;0,C27/O21, 0)</f>
        <v>0</v>
      </c>
      <c r="D30" s="10"/>
    </row>
  </sheetData>
  <mergeCells count="5">
    <mergeCell ref="C2:E2"/>
    <mergeCell ref="F2:H2"/>
    <mergeCell ref="I2:K2"/>
    <mergeCell ref="L2:N2"/>
    <mergeCell ref="P2:Q2"/>
  </mergeCells>
  <conditionalFormatting sqref="D4:D20">
    <cfRule type="cellIs" dxfId="3" priority="4" operator="greaterThan">
      <formula>0</formula>
    </cfRule>
  </conditionalFormatting>
  <conditionalFormatting sqref="G4:G20">
    <cfRule type="cellIs" dxfId="2" priority="3" operator="greaterThan">
      <formula>0</formula>
    </cfRule>
  </conditionalFormatting>
  <conditionalFormatting sqref="J4:J20">
    <cfRule type="cellIs" dxfId="1" priority="2" operator="greaterThan">
      <formula>0</formula>
    </cfRule>
  </conditionalFormatting>
  <conditionalFormatting sqref="M4:M20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44d28c9d0b145379ee8c43e22284413 xmlns="ea08695c-71a6-424d-b494-0382f1cd8949">
      <Terms xmlns="http://schemas.microsoft.com/office/infopath/2007/PartnerControls"/>
    </p44d28c9d0b145379ee8c43e22284413>
    <TaxCatchAll xmlns="ea08695c-71a6-424d-b494-0382f1cd8949">
      <Value>16</Value>
      <Value>7</Value>
    </TaxCatchAll>
    <d03e5549500345819f98d8dbc49daa6e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Langrenn</TermName>
          <TermId xmlns="http://schemas.microsoft.com/office/infopath/2007/PartnerControls">7c6c92da-8793-4550-bbb9-8642f79ac364</TermId>
        </TermInfo>
      </Terms>
    </d03e5549500345819f98d8dbc49daa6e>
    <gb40dc7f2b9d47e88655990f6f9f4134 xmlns="ea08695c-71a6-424d-b494-0382f1cd89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Utdanning</TermName>
          <TermId xmlns="http://schemas.microsoft.com/office/infopath/2007/PartnerControls">aea84c4a-cd3b-42db-be20-291207412f08</TermId>
        </TermInfo>
      </Terms>
    </gb40dc7f2b9d47e88655990f6f9f4134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9D954FDEBB3764F8ED7CBEFBC822771" ma:contentTypeVersion="20" ma:contentTypeDescription="Opprett et nytt dokument." ma:contentTypeScope="" ma:versionID="d5870f199279a1a8be23382beac152bf">
  <xsd:schema xmlns:xsd="http://www.w3.org/2001/XMLSchema" xmlns:xs="http://www.w3.org/2001/XMLSchema" xmlns:p="http://schemas.microsoft.com/office/2006/metadata/properties" xmlns:ns2="ea08695c-71a6-424d-b494-0382f1cd8949" xmlns:ns4="744b78ed-a68e-4b62-b9c9-1d10e42eaf8d" xmlns:ns5="12679c16-6532-4545-b08d-905333232e1f" targetNamespace="http://schemas.microsoft.com/office/2006/metadata/properties" ma:root="true" ma:fieldsID="1cc139635c24f8767e03352e01abba94" ns2:_="" ns4:_="" ns5:_="">
    <xsd:import namespace="ea08695c-71a6-424d-b494-0382f1cd8949"/>
    <xsd:import namespace="744b78ed-a68e-4b62-b9c9-1d10e42eaf8d"/>
    <xsd:import namespace="12679c16-6532-4545-b08d-905333232e1f"/>
    <xsd:element name="properties">
      <xsd:complexType>
        <xsd:sequence>
          <xsd:element name="documentManagement">
            <xsd:complexType>
              <xsd:all>
                <xsd:element ref="ns2:d03e5549500345819f98d8dbc49daa6e" minOccurs="0"/>
                <xsd:element ref="ns2:TaxCatchAll" minOccurs="0"/>
                <xsd:element ref="ns2:gb40dc7f2b9d47e88655990f6f9f4134" minOccurs="0"/>
                <xsd:element ref="ns2:p44d28c9d0b145379ee8c43e22284413" minOccurs="0"/>
                <xsd:element ref="ns4:SharedWithUsers" minOccurs="0"/>
                <xsd:element ref="ns4:SharedWithDetails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Location" minOccurs="0"/>
                <xsd:element ref="ns5:MediaServiceOCR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8695c-71a6-424d-b494-0382f1cd8949" elementFormDefault="qualified">
    <xsd:import namespace="http://schemas.microsoft.com/office/2006/documentManagement/types"/>
    <xsd:import namespace="http://schemas.microsoft.com/office/infopath/2007/PartnerControls"/>
    <xsd:element name="d03e5549500345819f98d8dbc49daa6e" ma:index="9" nillable="true" ma:taxonomy="true" ma:internalName="d03e5549500345819f98d8dbc49daa6e" ma:taxonomyFieldName="arGren" ma:displayName="Gren" ma:default="" ma:fieldId="{d03e5549-5003-4581-9f98-d8dbc49daa6e}" ma:taxonomyMulti="true" ma:sspId="e15a6db1-ea0c-4764-8265-6093ad78fa3b" ma:termSetId="df29e7b6-830d-4142-a885-97c0b83f6b8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3cd71881-c08a-4873-b07e-1bb0b3898711}" ma:internalName="TaxCatchAll" ma:showField="CatchAllData" ma:web="744b78ed-a68e-4b62-b9c9-1d10e42eaf8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b40dc7f2b9d47e88655990f6f9f4134" ma:index="12" nillable="true" ma:taxonomy="true" ma:internalName="gb40dc7f2b9d47e88655990f6f9f4134" ma:taxonomyFieldName="NSF_kategori" ma:displayName="NSF Kategori" ma:default="" ma:fieldId="{0b40dc7f-2b9d-47e8-8655-990f6f9f4134}" ma:taxonomyMulti="true" ma:sspId="e15a6db1-ea0c-4764-8265-6093ad78fa3b" ma:termSetId="7db4c022-b818-4a34-995b-7967bb781f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44d28c9d0b145379ee8c43e22284413" ma:index="14" nillable="true" ma:taxonomy="true" ma:internalName="p44d28c9d0b145379ee8c43e22284413" ma:taxonomyFieldName="Dokumenttype" ma:displayName="Dokumenttype" ma:default="" ma:fieldId="{944d28c9-d0b1-4537-9ee8-c43e22284413}" ma:taxonomyMulti="true" ma:sspId="e15a6db1-ea0c-4764-8265-6093ad78fa3b" ma:termSetId="1046c103-6001-4432-88af-8ce40aab6d0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b78ed-a68e-4b62-b9c9-1d10e42eaf8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ingsdetaljer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79c16-6532-4545-b08d-905333232e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21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942A06-A467-421F-8A9B-BF8DAD8DE685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d0df9b21-840b-4dac-9a9a-b7eac7b170e2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D0D8107-96A9-4F51-AA73-84A88E1BE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A3CC61-60A4-4EDC-80A3-A7BDAB972D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Reisefordeling vekttall</vt:lpstr>
      <vt:lpstr>Mal NC junior</vt:lpstr>
      <vt:lpstr>NC junior 2020 kun NORD</vt:lpstr>
      <vt:lpstr>NC junior 2020 alle </vt:lpstr>
      <vt:lpstr>NC junior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Kristian Olsen</dc:creator>
  <cp:lastModifiedBy>Pål Rise</cp:lastModifiedBy>
  <dcterms:created xsi:type="dcterms:W3CDTF">2019-08-04T17:51:02Z</dcterms:created>
  <dcterms:modified xsi:type="dcterms:W3CDTF">2021-10-18T11:03:20Z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0x010100E9D954FDEBB3764F8ED7CBEFBC822771</vt:lpwstr>
  </property>
  <property fmtid="{D5CDD505-2E9C-101B-9397-08002B2CF9AE}" pid="3" name="MSIP_Label_5f1f2f09-5496-42b2-b354-435da9be0154_Enabled">
    <vt:lpwstr>True</vt:lpwstr>
  </property>
  <property fmtid="{D5CDD505-2E9C-101B-9397-08002B2CF9AE}" pid="4" name="MSIP_Label_5f1f2f09-5496-42b2-b354-435da9be0154_SiteId">
    <vt:lpwstr>ac53d284-1e6e-43e5-9875-8622312b8a83</vt:lpwstr>
  </property>
  <property fmtid="{D5CDD505-2E9C-101B-9397-08002B2CF9AE}" pid="5" name="MSIP_Label_5f1f2f09-5496-42b2-b354-435da9be0154_Owner">
    <vt:lpwstr>pal.rise@skiforbundet.no</vt:lpwstr>
  </property>
  <property fmtid="{D5CDD505-2E9C-101B-9397-08002B2CF9AE}" pid="6" name="MSIP_Label_5f1f2f09-5496-42b2-b354-435da9be0154_SetDate">
    <vt:lpwstr>2021-10-18T11:03:18.7674605Z</vt:lpwstr>
  </property>
  <property fmtid="{D5CDD505-2E9C-101B-9397-08002B2CF9AE}" pid="7" name="MSIP_Label_5f1f2f09-5496-42b2-b354-435da9be0154_Name">
    <vt:lpwstr>Lav</vt:lpwstr>
  </property>
  <property fmtid="{D5CDD505-2E9C-101B-9397-08002B2CF9AE}" pid="8" name="MSIP_Label_5f1f2f09-5496-42b2-b354-435da9be0154_Application">
    <vt:lpwstr>Microsoft Azure Information Protection</vt:lpwstr>
  </property>
  <property fmtid="{D5CDD505-2E9C-101B-9397-08002B2CF9AE}" pid="9" name="MSIP_Label_5f1f2f09-5496-42b2-b354-435da9be0154_Extended_MSFT_Method">
    <vt:lpwstr>Automatic</vt:lpwstr>
  </property>
  <property fmtid="{D5CDD505-2E9C-101B-9397-08002B2CF9AE}" pid="10" name="Sensitivity">
    <vt:lpwstr>Lav</vt:lpwstr>
  </property>
  <property fmtid="{D5CDD505-2E9C-101B-9397-08002B2CF9AE}" pid="11" name="NSF_kategori">
    <vt:lpwstr>16;#Utdanning|aea84c4a-cd3b-42db-be20-291207412f08</vt:lpwstr>
  </property>
  <property fmtid="{D5CDD505-2E9C-101B-9397-08002B2CF9AE}" pid="12" name="arGren">
    <vt:lpwstr>7;#Langrenn|7c6c92da-8793-4550-bbb9-8642f79ac364</vt:lpwstr>
  </property>
  <property fmtid="{D5CDD505-2E9C-101B-9397-08002B2CF9AE}" pid="13" name="Dokumenttype">
    <vt:lpwstr/>
  </property>
</Properties>
</file>