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r Ståle Filer\Skiforbundet\NSF TK\Utstyr Renn\Arena rev.2\"/>
    </mc:Choice>
  </mc:AlternateContent>
  <xr:revisionPtr revIDLastSave="0" documentId="13_ncr:1_{9DFACE39-068B-41C4-A282-0E6251EB8984}" xr6:coauthVersionLast="44" xr6:coauthVersionMax="44" xr10:uidLastSave="{00000000-0000-0000-0000-000000000000}"/>
  <bookViews>
    <workbookView xWindow="-120" yWindow="-18120" windowWidth="29040" windowHeight="17640" xr2:uid="{00000000-000D-0000-FFFF-FFFF00000000}"/>
  </bookViews>
  <sheets>
    <sheet name="Ark1" sheetId="1" r:id="rId1"/>
  </sheets>
  <definedNames>
    <definedName name="_xlnm.Print_Area" localSheetId="0">'Ark1'!$A$1:$L$92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L21" i="1"/>
  <c r="L19" i="1"/>
  <c r="K19" i="1"/>
  <c r="J60" i="1"/>
  <c r="J59" i="1"/>
  <c r="J58" i="1"/>
  <c r="J57" i="1"/>
  <c r="J56" i="1"/>
  <c r="J55" i="1"/>
  <c r="J54" i="1"/>
  <c r="J53" i="1"/>
  <c r="J52" i="1"/>
  <c r="J67" i="1"/>
  <c r="L66" i="1"/>
  <c r="K66" i="1"/>
  <c r="J66" i="1"/>
  <c r="L65" i="1"/>
  <c r="K65" i="1"/>
  <c r="J65" i="1"/>
  <c r="L64" i="1"/>
  <c r="K64" i="1"/>
  <c r="J64" i="1"/>
  <c r="L85" i="1"/>
  <c r="L83" i="1"/>
  <c r="L81" i="1"/>
  <c r="L80" i="1"/>
  <c r="L78" i="1"/>
  <c r="L77" i="1"/>
  <c r="L76" i="1"/>
  <c r="L50" i="1"/>
  <c r="L49" i="1"/>
  <c r="L48" i="1"/>
  <c r="L47" i="1"/>
  <c r="L46" i="1"/>
  <c r="L45" i="1"/>
  <c r="L44" i="1"/>
  <c r="L37" i="1"/>
  <c r="L36" i="1"/>
  <c r="L35" i="1"/>
  <c r="L34" i="1"/>
  <c r="L17" i="1"/>
  <c r="K81" i="1"/>
  <c r="K80" i="1"/>
  <c r="K47" i="1"/>
  <c r="K46" i="1"/>
  <c r="K45" i="1"/>
  <c r="K44" i="1"/>
  <c r="K37" i="1"/>
  <c r="K36" i="1"/>
  <c r="K35" i="1"/>
  <c r="K34" i="1"/>
  <c r="K17" i="1"/>
  <c r="J47" i="1"/>
  <c r="J46" i="1"/>
  <c r="J45" i="1"/>
  <c r="J44" i="1"/>
  <c r="L73" i="1"/>
  <c r="L72" i="1"/>
  <c r="J41" i="1"/>
  <c r="J42" i="1"/>
  <c r="J40" i="1"/>
  <c r="L33" i="1"/>
  <c r="K33" i="1"/>
  <c r="J33" i="1"/>
  <c r="L32" i="1"/>
  <c r="K32" i="1"/>
  <c r="J32" i="1"/>
  <c r="J17" i="1"/>
  <c r="K76" i="1" l="1"/>
  <c r="J9" i="1"/>
  <c r="J78" i="1"/>
  <c r="J31" i="1"/>
  <c r="J74" i="1"/>
  <c r="J71" i="1"/>
  <c r="K85" i="1"/>
  <c r="K83" i="1"/>
  <c r="K78" i="1"/>
  <c r="K77" i="1"/>
  <c r="K73" i="1"/>
  <c r="K72" i="1"/>
  <c r="K70" i="1"/>
  <c r="K69" i="1"/>
  <c r="K50" i="1"/>
  <c r="K49" i="1"/>
  <c r="K48" i="1"/>
  <c r="K30" i="1"/>
  <c r="K28" i="1"/>
  <c r="K29" i="1"/>
  <c r="K16" i="1"/>
  <c r="K15" i="1"/>
  <c r="K14" i="1"/>
  <c r="K11" i="1"/>
  <c r="L30" i="1"/>
  <c r="L28" i="1"/>
  <c r="L29" i="1"/>
  <c r="L16" i="1"/>
  <c r="L15" i="1"/>
  <c r="L14" i="1"/>
  <c r="L11" i="1"/>
  <c r="L71" i="1" l="1"/>
  <c r="K71" i="1"/>
  <c r="K89" i="1" s="1"/>
  <c r="J87" i="1"/>
  <c r="J39" i="1"/>
  <c r="J38" i="1"/>
  <c r="J86" i="1"/>
  <c r="J85" i="1"/>
  <c r="J84" i="1"/>
  <c r="J83" i="1"/>
  <c r="J12" i="1"/>
  <c r="J81" i="1"/>
  <c r="J80" i="1"/>
  <c r="J29" i="1" l="1"/>
  <c r="L74" i="1" l="1"/>
  <c r="L31" i="1"/>
  <c r="J15" i="1" l="1"/>
  <c r="K74" i="1"/>
  <c r="K31" i="1"/>
  <c r="K90" i="1" l="1"/>
  <c r="K91" i="1" s="1"/>
  <c r="J88" i="1"/>
  <c r="J14" i="1" l="1"/>
  <c r="J25" i="1"/>
  <c r="J24" i="1"/>
  <c r="J23" i="1"/>
  <c r="J22" i="1"/>
  <c r="J21" i="1"/>
  <c r="J20" i="1"/>
  <c r="J19" i="1"/>
  <c r="J70" i="1"/>
  <c r="J73" i="1"/>
  <c r="J72" i="1"/>
  <c r="J62" i="1"/>
  <c r="J61" i="1"/>
  <c r="J50" i="1"/>
  <c r="J49" i="1"/>
  <c r="J48" i="1"/>
  <c r="J30" i="1"/>
  <c r="J28" i="1"/>
  <c r="J16" i="1"/>
  <c r="J26" i="1"/>
  <c r="J11" i="1"/>
  <c r="J8" i="1"/>
  <c r="J69" i="1"/>
  <c r="M25" i="1" l="1"/>
  <c r="L91" i="1" s="1"/>
  <c r="J89" i="1"/>
  <c r="J90" i="1" l="1"/>
  <c r="J91" i="1" s="1"/>
</calcChain>
</file>

<file path=xl/sharedStrings.xml><?xml version="1.0" encoding="utf-8"?>
<sst xmlns="http://schemas.openxmlformats.org/spreadsheetml/2006/main" count="171" uniqueCount="146">
  <si>
    <t>Item No</t>
  </si>
  <si>
    <t>PSG Part Nr</t>
  </si>
  <si>
    <t>Beskrivelse</t>
  </si>
  <si>
    <t>Pris eks MVA</t>
  </si>
  <si>
    <t>Antall</t>
  </si>
  <si>
    <t>Sum</t>
  </si>
  <si>
    <t>Leverandør - Nr</t>
  </si>
  <si>
    <t>Sail XL Beach Flag m. markskrue</t>
  </si>
  <si>
    <t>Sail L Beach Flag m. markskrue</t>
  </si>
  <si>
    <t>X-GLOO 4x4</t>
  </si>
  <si>
    <t>4x4 Standard Utrykt vegg</t>
  </si>
  <si>
    <t>4x4 Standard Digitaltrykt vegg</t>
  </si>
  <si>
    <t>4x4 Standard Inngangs vegg</t>
  </si>
  <si>
    <t>4x4 Standard Inngangs vegg med glidelås</t>
  </si>
  <si>
    <t>4x4 Telt Ånings Karm</t>
  </si>
  <si>
    <t>Snøanker #TA11 - 12stk</t>
  </si>
  <si>
    <t xml:space="preserve">12 stk  Snøanker #TA11 </t>
  </si>
  <si>
    <t xml:space="preserve">Snøanker #TA11 </t>
  </si>
  <si>
    <t>X-GLOO 4x4 - Transport kost</t>
  </si>
  <si>
    <t>Transport kost telt.</t>
  </si>
  <si>
    <t>FIS GS-Portflagg Gul Skogstad#2-NSF-FIS 0,75 x 0,50m</t>
  </si>
  <si>
    <t>FIS GS-Portflagg Blå Skogstad#2-NSF-FIS 0,75 x 0,50m</t>
  </si>
  <si>
    <t>FIS GS-Portflagg Rød Skogstad-NSF-FIS 0,75 x 0,50m</t>
  </si>
  <si>
    <t>Brush Marker Blå</t>
  </si>
  <si>
    <t>Brush Marker Rød</t>
  </si>
  <si>
    <t>Beyondx . SF561DD</t>
  </si>
  <si>
    <t>Beyondx: #SF561DD</t>
  </si>
  <si>
    <t>Beach Flag Skogstad #1 - 3,5m</t>
  </si>
  <si>
    <t>4x4 Standard Digitaltrykt vegg  - NSF Telemark</t>
  </si>
  <si>
    <t>Div.</t>
  </si>
  <si>
    <t>EURO</t>
  </si>
  <si>
    <t>Sum Totalt</t>
  </si>
  <si>
    <t>X-GLOO 4x4m Telt - med pumpe, Bæreveske</t>
  </si>
  <si>
    <t xml:space="preserve">Sum </t>
  </si>
  <si>
    <t xml:space="preserve"> + 25% MVA</t>
  </si>
  <si>
    <t>Beyondx: ##BG25(Ø30mm)</t>
  </si>
  <si>
    <t>Beyondx: ##BG25 (Ø30mm)</t>
  </si>
  <si>
    <t>Sail XL Beach Flag -Kun flag!</t>
  </si>
  <si>
    <t>Drop XL Beach Flag m. markskrue</t>
  </si>
  <si>
    <t>Sail L Beach Flag -Kun flag!</t>
  </si>
  <si>
    <t>Skibagg med hjul for 4 skipar 0,4 x 0,3 x 1,75 (min)</t>
  </si>
  <si>
    <t>Skibagg med hjul for 4 skipar 0,4 x 0,2 x 1,75 (min)</t>
  </si>
  <si>
    <t xml:space="preserve">Beyondx - </t>
  </si>
  <si>
    <t>Beyondx - D, #FP1.2+L2.5 WP</t>
  </si>
  <si>
    <t>D- Heltrykt C-nett - Stenger begge ender.</t>
  </si>
  <si>
    <t>Beyondx - E, #PF1.2xL2.5 WP</t>
  </si>
  <si>
    <t>E- Vanlig C-nett - Stenger i en ender (påbygg).</t>
  </si>
  <si>
    <t>Beyondx - F, #FP1.2x2.5 WP</t>
  </si>
  <si>
    <t>F - Heltrykt C-nett - Stenger i en ende (påbygg)</t>
  </si>
  <si>
    <t>C - ZIP on C-nett 1.2 x 2,5m</t>
  </si>
  <si>
    <t>Beyondx - C, ZPF1.2/L2.5</t>
  </si>
  <si>
    <t>Beyondx - A, ZFT1.2/1,60</t>
  </si>
  <si>
    <t>A - ZIP-on Kapptunnel 1.2m + 1.6m 35mm PC-rør</t>
  </si>
  <si>
    <t>Beyondx - B, ZFP1.2/.L2.5</t>
  </si>
  <si>
    <t>B - ZIP on NSF Telemark#1 1,2 x 2.5m</t>
  </si>
  <si>
    <t>B - ZIP on SKOGSTAD 1,2 x 2.5m</t>
  </si>
  <si>
    <t>B - ZIP on TUX Finkenberg#1 1,2 x 2.5m</t>
  </si>
  <si>
    <t>B - ZIP - Trykt Din Logo  C-nett,  1,2 x 2.5m</t>
  </si>
  <si>
    <t>Store ski bagger som passer til å pakke arena materiell i. 
Husk Totalt Maks 25kg når de skal sendes som Norgespakke. 
Ref. Info i Arena Pakke 2019/20</t>
  </si>
  <si>
    <t>ZIP -ON C-nett systemet. Glidelås sammen føyning.
Sjekk Info i Arena Pakke 2019/20</t>
  </si>
  <si>
    <t>Legg inn antallet du planlegger på i Grønn boks. Sjekk totalen.</t>
  </si>
  <si>
    <t>Valuta Kurs
Sponsor kost</t>
  </si>
  <si>
    <t>B-Nett Komplett U-montert - 20m</t>
  </si>
  <si>
    <t>B-Nett Komplett Montert - 20m</t>
  </si>
  <si>
    <t>#B-net 20x2.P11</t>
  </si>
  <si>
    <t>#B-net 20x2.P11  Montert</t>
  </si>
  <si>
    <t>For B-nett, se også info BeyondX  Arenamaterial 2019</t>
  </si>
  <si>
    <t>ZIP system utstillings  1,23m 35mm PC-rør</t>
  </si>
  <si>
    <t>Beyondx - #MP2000</t>
  </si>
  <si>
    <t>Stål plattform til ZIP system - 20 kg</t>
  </si>
  <si>
    <t>Beyondx - # PC123/35</t>
  </si>
  <si>
    <t>Plasttank (1kg) til 35mm PC-rør - 15kg når fylt</t>
  </si>
  <si>
    <t>Beyondx - #Plasttank-fot</t>
  </si>
  <si>
    <t>Beyondx - Banderoller kr/m2</t>
  </si>
  <si>
    <t xml:space="preserve">Reipalykja Banner -   Maks 145cm bred </t>
  </si>
  <si>
    <t>Reklame banner opp til 100m lengde. Egner seg på B-nett, eks i Reipalykja</t>
  </si>
  <si>
    <t xml:space="preserve">Beyondx - #BME Strap </t>
  </si>
  <si>
    <t>Gummi stropp med krok, feste banner til B-Nett. 13cm</t>
  </si>
  <si>
    <t>Beyondx - #PC215/31 käppar.</t>
  </si>
  <si>
    <t>MÅL Panel #1 - 70 x 170cm RØD - Trykk en side.</t>
  </si>
  <si>
    <t>MÅL Panel #2 - 70 x 170cm  BLÅ - Trykk en side.</t>
  </si>
  <si>
    <t>START NSFT panel #1  - 70 x 170cm  - Trykk en side.</t>
  </si>
  <si>
    <t>START/MÅL,  - Trykk en side. + PC stenger</t>
  </si>
  <si>
    <t>Beyondx - #BXR297D</t>
  </si>
  <si>
    <t>Beyondx - #PAZ513D</t>
  </si>
  <si>
    <t>Trenings portflagg - trykk begge sider (IKKE FIS)</t>
  </si>
  <si>
    <t>Beyondx - #BXRZ297D</t>
  </si>
  <si>
    <t>Beyondx - #BXR297DD</t>
  </si>
  <si>
    <t>Beyondx - #SBZ631D</t>
  </si>
  <si>
    <t>FIS GS-Portflagg - trykk begge sider - rettvent 75/50</t>
  </si>
  <si>
    <t>FIS GS-Portflagg - trykk begge sider - speilvent. 75/50</t>
  </si>
  <si>
    <t>Diverse Portflagg med digitalt trykk.</t>
  </si>
  <si>
    <t>X-GLOO Telt/ Start telt. Er ca priser og tilbud må innhentes når aktuelt.
Forespørr brosjyre/ datablad.</t>
  </si>
  <si>
    <t>Beach Flag Skogstad - 4,4m</t>
  </si>
  <si>
    <t>Beach Flag NSF Telemark #2 - 4,4m</t>
  </si>
  <si>
    <t>Beach Flag Tux Finkenberg #1 - 4,4m</t>
  </si>
  <si>
    <t>Drop XL Beach Flag -Kun flag!</t>
  </si>
  <si>
    <t># XL Mast</t>
  </si>
  <si>
    <t>Kompositt med bagg.</t>
  </si>
  <si>
    <t># L Mast</t>
  </si>
  <si>
    <t>Drop L Beach Flag -Kun flag!</t>
  </si>
  <si>
    <t>Trykk en side  - 4.4m</t>
  </si>
  <si>
    <t>Beach Flag - ref. info BeyondX  Arenamaterial 2019 
og NSF Telemark Arena Pakke 2019-20
Hovdedsaklig tykk på en side som viser igjennom speilvent side.</t>
  </si>
  <si>
    <t>Beyondx - Mark/Snø skrue</t>
  </si>
  <si>
    <t>Trykk en side  - 3,5m</t>
  </si>
  <si>
    <t>m2</t>
  </si>
  <si>
    <t>Intekter fra Sponsorer</t>
  </si>
  <si>
    <t xml:space="preserve"> Vår Kost ++</t>
  </si>
  <si>
    <t>Panel med avstiver i toppen til START/ MÅL.</t>
  </si>
  <si>
    <t>Beach Flag Trykk en side - 4,4m - Komplett.</t>
  </si>
  <si>
    <t>I galvanisert stål. Passer i lomme på begg.</t>
  </si>
  <si>
    <t>Permanent sydde C-nett - digital trykte. Max 20m lengder (8 seksjoner). 
Lag din egen kombinasjon. Priset som 2,5 meteres seksjoner.
Flere kombinasjoner i BeyondX  Arenamaterial 2019</t>
  </si>
  <si>
    <t>Ref. BeyondX Katalog: Arenamatrial 2019
Forespørsel/ bestilling til b-stedt@b-stedt.se   HUSK Ref. Arenamatrial 2019</t>
  </si>
  <si>
    <t>Alpin/ Telemark Stretch Start Nr Vester</t>
  </si>
  <si>
    <t>Beyondx - #A310</t>
  </si>
  <si>
    <t>FIS - Herre - Reklame tykk framme og bak</t>
  </si>
  <si>
    <t>Beyondx - #Start Trykk design</t>
  </si>
  <si>
    <t>Gjelder per design  for første trykk.</t>
  </si>
  <si>
    <t>FIS - Damer - Reklame tykk framme og bak</t>
  </si>
  <si>
    <t>Beyondx - #A311</t>
  </si>
  <si>
    <t>Beyondx - #A312</t>
  </si>
  <si>
    <t>BARN - Reklame tykk framme og bak</t>
  </si>
  <si>
    <t>Telt kost</t>
  </si>
  <si>
    <t>Telekross Portflagg - Trykk begge sider-speilvent</t>
  </si>
  <si>
    <t>Beyondx - #S27F.XB</t>
  </si>
  <si>
    <t>Ledd port, 27mm Xbase ende. Rød/ Blå</t>
  </si>
  <si>
    <t>Beyondx - #RS27</t>
  </si>
  <si>
    <t>Erstattnings rør, 27mm  Rød/ Blå</t>
  </si>
  <si>
    <t>Beyondx - #S31F.XB</t>
  </si>
  <si>
    <t>Erstattnings rør, 31mm  Rød/ Blå/ Oransje</t>
  </si>
  <si>
    <t>Ledd port, 31mm Xbase ende. Rød/ Blå/Oransje</t>
  </si>
  <si>
    <t>Beyondx - #RS31</t>
  </si>
  <si>
    <t>Beyondx - #PC215/31W</t>
  </si>
  <si>
    <t>Beyondx - #QClip80</t>
  </si>
  <si>
    <t>Elastisk bunt band - enkel kile lås.</t>
  </si>
  <si>
    <t>Port med slange ende, 31mm. Rød/ Blå/ Oransje</t>
  </si>
  <si>
    <t>Beyondx - #PC160/31W</t>
  </si>
  <si>
    <t>Beyondx - #ST40-XBL</t>
  </si>
  <si>
    <t>Port med slange ende , 31mm. Rød/ Blå</t>
  </si>
  <si>
    <t>Port med  SkiX svingende, 31mm Xbase lite. Rød/ Blå</t>
  </si>
  <si>
    <t>Beyondx - #ST40-HB</t>
  </si>
  <si>
    <t>Port med slange ende, 31mm SkiX Sving. Rød/ Blå</t>
  </si>
  <si>
    <t>Diverse Porter. Med og uten ledd.</t>
  </si>
  <si>
    <t>Her setter dere inn det dere planlegger i sponsor intekter på de item som dette naturlig passer på. Kollonnen lengst til høyre vil vise hva dere sitter igjen med. 
For teltet må valutta kursen settes i denne kolonnen.  For telt er sponsor  kost 1 til 1 i dette regne arket.</t>
  </si>
  <si>
    <t xml:space="preserve">       </t>
  </si>
  <si>
    <t xml:space="preserve">NSF Telemark Arena Pakke 2019-20 - Budsjett Rev.03-16.09.2019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</si>
</sst>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&quot;kr&quot;\ #,##0.00"/>
    <numFmt numFmtId="165" formatCode="[$€-2]\ 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333333"/>
      <name val="Open Sans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3" borderId="1" xfId="0" applyFill="1" applyBorder="1"/>
    <xf numFmtId="0" fontId="3" fillId="2" borderId="1" xfId="0" applyFont="1" applyFill="1" applyBorder="1"/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/>
    <xf numFmtId="0" fontId="5" fillId="6" borderId="1" xfId="0" applyFont="1" applyFill="1" applyBorder="1" applyAlignment="1">
      <alignment horizontal="center" wrapText="1"/>
    </xf>
    <xf numFmtId="44" fontId="1" fillId="2" borderId="2" xfId="1" applyFont="1" applyFill="1" applyBorder="1" applyAlignment="1">
      <alignment horizontal="center" wrapText="1"/>
    </xf>
    <xf numFmtId="44" fontId="1" fillId="2" borderId="4" xfId="1" applyFont="1" applyFill="1" applyBorder="1" applyAlignment="1">
      <alignment horizontal="center" wrapText="1"/>
    </xf>
    <xf numFmtId="44" fontId="1" fillId="2" borderId="3" xfId="1" applyFont="1" applyFill="1" applyBorder="1" applyAlignment="1">
      <alignment horizontal="center" wrapText="1"/>
    </xf>
    <xf numFmtId="44" fontId="1" fillId="4" borderId="2" xfId="1" applyFont="1" applyFill="1" applyBorder="1" applyAlignment="1">
      <alignment horizontal="center"/>
    </xf>
    <xf numFmtId="44" fontId="1" fillId="4" borderId="4" xfId="1" applyFont="1" applyFill="1" applyBorder="1" applyAlignment="1">
      <alignment horizontal="center"/>
    </xf>
    <xf numFmtId="44" fontId="1" fillId="4" borderId="3" xfId="1" applyFont="1" applyFill="1" applyBorder="1" applyAlignment="1">
      <alignment horizontal="center"/>
    </xf>
    <xf numFmtId="49" fontId="1" fillId="6" borderId="2" xfId="1" applyNumberFormat="1" applyFont="1" applyFill="1" applyBorder="1" applyAlignment="1">
      <alignment horizontal="center" wrapText="1"/>
    </xf>
    <xf numFmtId="49" fontId="1" fillId="6" borderId="4" xfId="1" applyNumberFormat="1" applyFont="1" applyFill="1" applyBorder="1" applyAlignment="1">
      <alignment horizontal="center" wrapText="1"/>
    </xf>
    <xf numFmtId="49" fontId="1" fillId="6" borderId="3" xfId="1" applyNumberFormat="1" applyFont="1" applyFill="1" applyBorder="1" applyAlignment="1">
      <alignment horizont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94"/>
  <sheetViews>
    <sheetView tabSelected="1" topLeftCell="A58" zoomScale="99" zoomScaleNormal="99" workbookViewId="0">
      <selection activeCell="G76" sqref="G76"/>
    </sheetView>
  </sheetViews>
  <sheetFormatPr baseColWidth="10" defaultColWidth="11.5546875" defaultRowHeight="14.4"/>
  <cols>
    <col min="2" max="2" width="8.21875" customWidth="1"/>
    <col min="4" max="4" width="28.6640625" customWidth="1"/>
    <col min="5" max="5" width="46.44140625" customWidth="1"/>
    <col min="6" max="6" width="11.5546875" style="1"/>
    <col min="7" max="7" width="11.5546875" style="1" customWidth="1"/>
    <col min="8" max="8" width="11.5546875" style="1"/>
    <col min="9" max="9" width="12.77734375" style="1" customWidth="1"/>
    <col min="10" max="10" width="11.88671875" style="1" bestFit="1" customWidth="1"/>
    <col min="11" max="11" width="12.6640625" customWidth="1"/>
    <col min="12" max="12" width="13.77734375" customWidth="1"/>
  </cols>
  <sheetData>
    <row r="2" spans="2:12" ht="25.8">
      <c r="B2" s="2"/>
      <c r="C2" s="20" t="s">
        <v>145</v>
      </c>
      <c r="D2" s="20"/>
      <c r="E2" s="20"/>
      <c r="F2" s="20"/>
      <c r="G2" s="20"/>
      <c r="H2" s="20"/>
      <c r="I2" s="20"/>
      <c r="J2" s="4"/>
      <c r="K2" s="2"/>
      <c r="L2" s="2"/>
    </row>
    <row r="3" spans="2:12" ht="40.200000000000003" customHeight="1">
      <c r="B3" s="2"/>
      <c r="C3" s="5"/>
      <c r="D3" s="41" t="s">
        <v>112</v>
      </c>
      <c r="E3" s="42"/>
      <c r="F3" s="42"/>
      <c r="G3" s="42"/>
      <c r="H3" s="43"/>
      <c r="I3" s="5"/>
      <c r="J3" s="4"/>
      <c r="K3" s="2"/>
      <c r="L3" s="2"/>
    </row>
    <row r="4" spans="2:12" ht="19.8" customHeight="1">
      <c r="B4" s="2"/>
      <c r="C4" s="5"/>
      <c r="D4" s="44" t="s">
        <v>60</v>
      </c>
      <c r="E4" s="45"/>
      <c r="F4" s="45"/>
      <c r="G4" s="45"/>
      <c r="H4" s="46"/>
      <c r="I4" s="5"/>
      <c r="J4" s="4"/>
      <c r="K4" s="2"/>
      <c r="L4" s="2"/>
    </row>
    <row r="5" spans="2:12" ht="52.2" customHeight="1">
      <c r="B5" s="2"/>
      <c r="C5" s="5"/>
      <c r="D5" s="47" t="s">
        <v>143</v>
      </c>
      <c r="E5" s="48"/>
      <c r="F5" s="48"/>
      <c r="G5" s="48"/>
      <c r="H5" s="49"/>
      <c r="I5" s="5"/>
      <c r="J5" s="4"/>
      <c r="K5" s="2"/>
      <c r="L5" s="2"/>
    </row>
    <row r="6" spans="2:12" ht="29.4" customHeight="1">
      <c r="B6" s="2" t="s">
        <v>0</v>
      </c>
      <c r="C6" s="2" t="s">
        <v>1</v>
      </c>
      <c r="D6" s="2" t="s">
        <v>6</v>
      </c>
      <c r="E6" s="2" t="s">
        <v>2</v>
      </c>
      <c r="F6" s="14" t="s">
        <v>4</v>
      </c>
      <c r="G6" s="4" t="s">
        <v>29</v>
      </c>
      <c r="H6" s="6" t="s">
        <v>3</v>
      </c>
      <c r="I6" s="40" t="s">
        <v>61</v>
      </c>
      <c r="J6" s="4" t="s">
        <v>5</v>
      </c>
      <c r="K6" s="6" t="s">
        <v>107</v>
      </c>
      <c r="L6" s="7" t="s">
        <v>106</v>
      </c>
    </row>
    <row r="7" spans="2:12">
      <c r="B7" s="2">
        <v>1</v>
      </c>
      <c r="C7" s="2"/>
      <c r="D7" s="21" t="s">
        <v>66</v>
      </c>
      <c r="E7" s="22"/>
      <c r="F7" s="15"/>
      <c r="G7" s="4"/>
      <c r="H7" s="4"/>
      <c r="I7" s="8"/>
      <c r="J7" s="4"/>
      <c r="K7" s="2"/>
      <c r="L7" s="2"/>
    </row>
    <row r="8" spans="2:12">
      <c r="B8" s="2">
        <v>2</v>
      </c>
      <c r="C8" s="2">
        <v>218371</v>
      </c>
      <c r="D8" s="2" t="s">
        <v>64</v>
      </c>
      <c r="E8" s="3" t="s">
        <v>62</v>
      </c>
      <c r="F8" s="15"/>
      <c r="G8" s="4"/>
      <c r="H8" s="9">
        <v>2600</v>
      </c>
      <c r="I8" s="9">
        <v>0</v>
      </c>
      <c r="J8" s="9">
        <f t="shared" ref="J8:J14" si="0">SUM(F8*H8)</f>
        <v>0</v>
      </c>
      <c r="K8" s="2"/>
      <c r="L8" s="2"/>
    </row>
    <row r="9" spans="2:12">
      <c r="B9" s="2">
        <v>3</v>
      </c>
      <c r="C9" s="2">
        <v>218371</v>
      </c>
      <c r="D9" s="2" t="s">
        <v>65</v>
      </c>
      <c r="E9" s="3" t="s">
        <v>63</v>
      </c>
      <c r="F9" s="15"/>
      <c r="G9" s="4"/>
      <c r="H9" s="9">
        <v>2900</v>
      </c>
      <c r="I9" s="9">
        <v>0</v>
      </c>
      <c r="J9" s="9">
        <f t="shared" ref="J9" si="1">SUM(F9*H9)</f>
        <v>0</v>
      </c>
      <c r="K9" s="2"/>
      <c r="L9" s="2"/>
    </row>
    <row r="10" spans="2:12">
      <c r="B10" s="2">
        <v>4</v>
      </c>
      <c r="C10" s="2"/>
      <c r="D10" s="21" t="s">
        <v>75</v>
      </c>
      <c r="E10" s="22"/>
      <c r="F10" s="15"/>
      <c r="G10" s="4"/>
      <c r="H10" s="9"/>
      <c r="I10" s="8"/>
      <c r="J10" s="9"/>
      <c r="K10" s="2"/>
      <c r="L10" s="2"/>
    </row>
    <row r="11" spans="2:12">
      <c r="B11" s="2">
        <v>5</v>
      </c>
      <c r="C11" s="2">
        <v>218382</v>
      </c>
      <c r="D11" s="2" t="s">
        <v>73</v>
      </c>
      <c r="E11" s="3" t="s">
        <v>74</v>
      </c>
      <c r="F11" s="15"/>
      <c r="G11" s="4" t="s">
        <v>105</v>
      </c>
      <c r="H11" s="9">
        <v>165</v>
      </c>
      <c r="I11" s="9">
        <v>2000</v>
      </c>
      <c r="J11" s="9">
        <f t="shared" si="0"/>
        <v>0</v>
      </c>
      <c r="K11" s="9">
        <f t="shared" ref="K11:K15" si="2">SUM(F11*H11)</f>
        <v>0</v>
      </c>
      <c r="L11" s="11">
        <f t="shared" ref="L11:L15" si="3">SUM((I11-H11)*F11)</f>
        <v>0</v>
      </c>
    </row>
    <row r="12" spans="2:12">
      <c r="B12" s="2">
        <v>6</v>
      </c>
      <c r="C12" s="2"/>
      <c r="D12" s="12" t="s">
        <v>76</v>
      </c>
      <c r="E12" s="13" t="s">
        <v>77</v>
      </c>
      <c r="F12" s="15"/>
      <c r="G12" s="4"/>
      <c r="H12" s="9">
        <v>10</v>
      </c>
      <c r="I12" s="4"/>
      <c r="J12" s="9">
        <f>SUM(F12*H12)</f>
        <v>0</v>
      </c>
      <c r="K12" s="2"/>
      <c r="L12" s="2"/>
    </row>
    <row r="13" spans="2:12">
      <c r="B13" s="2"/>
      <c r="C13" s="2"/>
      <c r="D13" s="18" t="s">
        <v>108</v>
      </c>
      <c r="E13" s="19"/>
      <c r="F13" s="15"/>
      <c r="G13" s="4"/>
      <c r="H13" s="9"/>
      <c r="I13" s="4"/>
      <c r="J13" s="9"/>
      <c r="K13" s="2"/>
      <c r="L13" s="2"/>
    </row>
    <row r="14" spans="2:12">
      <c r="B14" s="2">
        <v>7</v>
      </c>
      <c r="C14" s="2">
        <v>218387</v>
      </c>
      <c r="D14" s="2" t="s">
        <v>25</v>
      </c>
      <c r="E14" s="3" t="s">
        <v>79</v>
      </c>
      <c r="F14" s="15"/>
      <c r="G14" s="4"/>
      <c r="H14" s="9">
        <v>700</v>
      </c>
      <c r="I14" s="9">
        <v>0</v>
      </c>
      <c r="J14" s="9">
        <f t="shared" si="0"/>
        <v>0</v>
      </c>
      <c r="K14" s="9">
        <f t="shared" si="2"/>
        <v>0</v>
      </c>
      <c r="L14" s="11">
        <f t="shared" si="3"/>
        <v>0</v>
      </c>
    </row>
    <row r="15" spans="2:12">
      <c r="B15" s="2">
        <v>8</v>
      </c>
      <c r="C15" s="2"/>
      <c r="D15" s="2" t="s">
        <v>25</v>
      </c>
      <c r="E15" s="3" t="s">
        <v>80</v>
      </c>
      <c r="F15" s="15"/>
      <c r="G15" s="4"/>
      <c r="H15" s="9">
        <v>700</v>
      </c>
      <c r="I15" s="9">
        <v>0</v>
      </c>
      <c r="J15" s="9">
        <f t="shared" ref="J15" si="4">SUM(F15*H15)</f>
        <v>0</v>
      </c>
      <c r="K15" s="9">
        <f t="shared" si="2"/>
        <v>0</v>
      </c>
      <c r="L15" s="11">
        <f t="shared" si="3"/>
        <v>0</v>
      </c>
    </row>
    <row r="16" spans="2:12">
      <c r="B16" s="2">
        <v>9</v>
      </c>
      <c r="C16" s="2">
        <v>218386</v>
      </c>
      <c r="D16" s="2" t="s">
        <v>26</v>
      </c>
      <c r="E16" s="3" t="s">
        <v>81</v>
      </c>
      <c r="F16" s="15"/>
      <c r="G16" s="4"/>
      <c r="H16" s="9">
        <v>700</v>
      </c>
      <c r="I16" s="9">
        <v>0</v>
      </c>
      <c r="J16" s="9">
        <f>SUM(F16*H16)</f>
        <v>0</v>
      </c>
      <c r="K16" s="9">
        <f>SUM(F16*H16)</f>
        <v>0</v>
      </c>
      <c r="L16" s="11">
        <f>SUM((I16-H16)*F16)</f>
        <v>0</v>
      </c>
    </row>
    <row r="17" spans="2:14">
      <c r="B17" s="2">
        <v>10</v>
      </c>
      <c r="C17" s="2"/>
      <c r="D17" s="2" t="s">
        <v>78</v>
      </c>
      <c r="E17" s="3" t="s">
        <v>82</v>
      </c>
      <c r="F17" s="15"/>
      <c r="G17" s="4"/>
      <c r="H17" s="9">
        <v>790</v>
      </c>
      <c r="I17" s="9">
        <v>0</v>
      </c>
      <c r="J17" s="9">
        <f t="shared" ref="J17" si="5">SUM(F17*H17)</f>
        <v>0</v>
      </c>
      <c r="K17" s="9">
        <f>SUM(F17*H17)</f>
        <v>0</v>
      </c>
      <c r="L17" s="11">
        <f>SUM((I17-H17)*F17)</f>
        <v>0</v>
      </c>
    </row>
    <row r="18" spans="2:14" ht="32.4" customHeight="1">
      <c r="B18" s="2"/>
      <c r="C18" s="2"/>
      <c r="D18" s="23" t="s">
        <v>92</v>
      </c>
      <c r="E18" s="24"/>
      <c r="F18" s="15"/>
      <c r="G18" s="4"/>
      <c r="H18" s="9"/>
      <c r="I18" s="8"/>
      <c r="J18" s="9"/>
      <c r="K18" s="9"/>
      <c r="L18" s="11"/>
    </row>
    <row r="19" spans="2:14">
      <c r="B19" s="2">
        <v>11</v>
      </c>
      <c r="C19" s="2">
        <v>218383</v>
      </c>
      <c r="D19" s="2" t="s">
        <v>9</v>
      </c>
      <c r="E19" s="2" t="s">
        <v>32</v>
      </c>
      <c r="F19" s="15"/>
      <c r="G19" s="4" t="s">
        <v>30</v>
      </c>
      <c r="H19" s="10">
        <v>2069</v>
      </c>
      <c r="I19" s="8">
        <v>10</v>
      </c>
      <c r="J19" s="9">
        <f>SUM(F19*H19)*I19</f>
        <v>0</v>
      </c>
      <c r="K19" s="9">
        <f>SUM(H19*I19)*F19</f>
        <v>0</v>
      </c>
      <c r="L19" s="9">
        <f>SUM(F19*H19)*I19</f>
        <v>0</v>
      </c>
    </row>
    <row r="20" spans="2:14">
      <c r="B20" s="2">
        <v>12</v>
      </c>
      <c r="C20" s="2"/>
      <c r="D20" s="2" t="s">
        <v>10</v>
      </c>
      <c r="E20" s="2"/>
      <c r="F20" s="15"/>
      <c r="G20" s="4" t="s">
        <v>30</v>
      </c>
      <c r="H20" s="10">
        <v>152</v>
      </c>
      <c r="I20" s="8">
        <v>10</v>
      </c>
      <c r="J20" s="9">
        <f t="shared" ref="J20:J25" si="6">SUM(F20*H20)*I20</f>
        <v>0</v>
      </c>
      <c r="K20" s="2"/>
      <c r="L20" s="2"/>
    </row>
    <row r="21" spans="2:14">
      <c r="B21" s="2">
        <v>13</v>
      </c>
      <c r="C21" s="2"/>
      <c r="D21" s="2" t="s">
        <v>11</v>
      </c>
      <c r="E21" s="2" t="s">
        <v>28</v>
      </c>
      <c r="F21" s="15"/>
      <c r="G21" s="4" t="s">
        <v>30</v>
      </c>
      <c r="H21" s="10">
        <v>323</v>
      </c>
      <c r="I21" s="8">
        <v>10</v>
      </c>
      <c r="J21" s="9">
        <f t="shared" si="6"/>
        <v>0</v>
      </c>
      <c r="K21" s="9">
        <f>SUM(H21*I21)*F21</f>
        <v>0</v>
      </c>
      <c r="L21" s="9">
        <f>SUM(F21*H21)*I21</f>
        <v>0</v>
      </c>
    </row>
    <row r="22" spans="2:14">
      <c r="B22" s="2">
        <v>14</v>
      </c>
      <c r="C22" s="2"/>
      <c r="D22" s="2" t="s">
        <v>12</v>
      </c>
      <c r="E22" s="2" t="s">
        <v>13</v>
      </c>
      <c r="F22" s="15"/>
      <c r="G22" s="4" t="s">
        <v>30</v>
      </c>
      <c r="H22" s="10">
        <v>163</v>
      </c>
      <c r="I22" s="8">
        <v>10</v>
      </c>
      <c r="J22" s="9">
        <f t="shared" si="6"/>
        <v>0</v>
      </c>
      <c r="K22" s="2"/>
      <c r="L22" s="2"/>
    </row>
    <row r="23" spans="2:14">
      <c r="B23" s="2">
        <v>15</v>
      </c>
      <c r="C23" s="2"/>
      <c r="D23" s="2" t="s">
        <v>14</v>
      </c>
      <c r="E23" s="2" t="s">
        <v>14</v>
      </c>
      <c r="F23" s="15"/>
      <c r="G23" s="4" t="s">
        <v>30</v>
      </c>
      <c r="H23" s="10">
        <v>294</v>
      </c>
      <c r="I23" s="8">
        <v>10</v>
      </c>
      <c r="J23" s="9">
        <f t="shared" si="6"/>
        <v>0</v>
      </c>
      <c r="K23" s="2"/>
      <c r="L23" s="2"/>
    </row>
    <row r="24" spans="2:14">
      <c r="B24" s="2">
        <v>16</v>
      </c>
      <c r="C24" s="2"/>
      <c r="D24" s="2" t="s">
        <v>15</v>
      </c>
      <c r="E24" s="2" t="s">
        <v>16</v>
      </c>
      <c r="F24" s="15"/>
      <c r="G24" s="4" t="s">
        <v>30</v>
      </c>
      <c r="H24" s="10">
        <v>126</v>
      </c>
      <c r="I24" s="8">
        <v>10</v>
      </c>
      <c r="J24" s="9">
        <f t="shared" si="6"/>
        <v>0</v>
      </c>
      <c r="K24" s="2"/>
      <c r="L24" s="2"/>
    </row>
    <row r="25" spans="2:14">
      <c r="B25" s="2">
        <v>17</v>
      </c>
      <c r="C25" s="2"/>
      <c r="D25" s="2" t="s">
        <v>18</v>
      </c>
      <c r="E25" s="2" t="s">
        <v>19</v>
      </c>
      <c r="F25" s="15"/>
      <c r="G25" s="4" t="s">
        <v>30</v>
      </c>
      <c r="H25" s="10">
        <v>110</v>
      </c>
      <c r="I25" s="8">
        <v>10</v>
      </c>
      <c r="J25" s="9">
        <f t="shared" si="6"/>
        <v>0</v>
      </c>
      <c r="K25" s="2"/>
      <c r="L25" s="2"/>
      <c r="M25" s="11">
        <f>SUM(J19:J25)</f>
        <v>0</v>
      </c>
      <c r="N25" t="s">
        <v>122</v>
      </c>
    </row>
    <row r="26" spans="2:14">
      <c r="B26" s="2">
        <v>18</v>
      </c>
      <c r="C26" s="2"/>
      <c r="D26" s="2" t="s">
        <v>17</v>
      </c>
      <c r="E26" s="2" t="s">
        <v>17</v>
      </c>
      <c r="F26" s="15"/>
      <c r="G26" s="4"/>
      <c r="H26" s="9">
        <v>150</v>
      </c>
      <c r="I26" s="8"/>
      <c r="J26" s="9">
        <f t="shared" ref="J26:J88" si="7">SUM(F26*H26)</f>
        <v>0</v>
      </c>
      <c r="K26" s="2"/>
      <c r="L26" s="2"/>
    </row>
    <row r="27" spans="2:14" ht="43.8" customHeight="1">
      <c r="B27" s="2"/>
      <c r="C27" s="2"/>
      <c r="D27" s="23" t="s">
        <v>102</v>
      </c>
      <c r="E27" s="24"/>
      <c r="F27" s="15"/>
      <c r="G27" s="4"/>
      <c r="H27" s="9"/>
      <c r="I27" s="8"/>
      <c r="J27" s="9"/>
      <c r="K27" s="2"/>
      <c r="L27" s="2"/>
    </row>
    <row r="28" spans="2:14">
      <c r="B28" s="2">
        <v>19</v>
      </c>
      <c r="C28" s="2"/>
      <c r="D28" s="2" t="s">
        <v>7</v>
      </c>
      <c r="E28" s="2" t="s">
        <v>93</v>
      </c>
      <c r="F28" s="15"/>
      <c r="G28" s="4"/>
      <c r="H28" s="9">
        <v>1235</v>
      </c>
      <c r="I28" s="9">
        <v>3000</v>
      </c>
      <c r="J28" s="9">
        <f>SUM(F28*H28)</f>
        <v>0</v>
      </c>
      <c r="K28" s="9">
        <f>SUM(F28*H28)</f>
        <v>0</v>
      </c>
      <c r="L28" s="11">
        <f>SUM((I28-H28)*F28)</f>
        <v>0</v>
      </c>
    </row>
    <row r="29" spans="2:14">
      <c r="B29" s="2">
        <v>20</v>
      </c>
      <c r="C29" s="2">
        <v>218381</v>
      </c>
      <c r="D29" s="2" t="s">
        <v>8</v>
      </c>
      <c r="E29" s="2" t="s">
        <v>27</v>
      </c>
      <c r="F29" s="15"/>
      <c r="G29" s="4"/>
      <c r="H29" s="9">
        <v>1030</v>
      </c>
      <c r="I29" s="9">
        <v>2500</v>
      </c>
      <c r="J29" s="9">
        <f t="shared" si="7"/>
        <v>0</v>
      </c>
      <c r="K29" s="9">
        <f t="shared" ref="K29" si="8">SUM(F29*H29)</f>
        <v>0</v>
      </c>
      <c r="L29" s="11">
        <f t="shared" ref="L29" si="9">SUM((I29-H29)*F29)</f>
        <v>0</v>
      </c>
    </row>
    <row r="30" spans="2:14">
      <c r="B30" s="2">
        <v>21</v>
      </c>
      <c r="C30" s="2">
        <v>218380</v>
      </c>
      <c r="D30" s="2" t="s">
        <v>7</v>
      </c>
      <c r="E30" s="2" t="s">
        <v>94</v>
      </c>
      <c r="F30" s="15"/>
      <c r="G30" s="4"/>
      <c r="H30" s="9">
        <v>1235</v>
      </c>
      <c r="I30" s="9">
        <v>3000</v>
      </c>
      <c r="J30" s="9">
        <f>SUM(F30*H30)</f>
        <v>0</v>
      </c>
      <c r="K30" s="9">
        <f>SUM(F30*H30)</f>
        <v>0</v>
      </c>
      <c r="L30" s="11">
        <f>SUM((I30-H30)*F30)</f>
        <v>0</v>
      </c>
    </row>
    <row r="31" spans="2:14">
      <c r="B31" s="2">
        <v>22</v>
      </c>
      <c r="C31" s="2"/>
      <c r="D31" s="2" t="s">
        <v>38</v>
      </c>
      <c r="E31" s="2" t="s">
        <v>95</v>
      </c>
      <c r="F31" s="15"/>
      <c r="G31" s="4"/>
      <c r="H31" s="9">
        <v>1175</v>
      </c>
      <c r="I31" s="9">
        <v>3000</v>
      </c>
      <c r="J31" s="9">
        <f>SUM(F31*H31)</f>
        <v>0</v>
      </c>
      <c r="K31" s="9">
        <f>SUM(F31*H31)</f>
        <v>0</v>
      </c>
      <c r="L31" s="11">
        <f>SUM((I31-H31)*F31)</f>
        <v>0</v>
      </c>
    </row>
    <row r="32" spans="2:14">
      <c r="B32" s="2">
        <v>23</v>
      </c>
      <c r="C32" s="2"/>
      <c r="D32" s="3" t="s">
        <v>7</v>
      </c>
      <c r="E32" s="3" t="s">
        <v>109</v>
      </c>
      <c r="F32" s="15"/>
      <c r="G32" s="4"/>
      <c r="H32" s="9">
        <v>1235</v>
      </c>
      <c r="I32" s="9">
        <v>3000</v>
      </c>
      <c r="J32" s="9">
        <f>SUM(F32*H32)</f>
        <v>0</v>
      </c>
      <c r="K32" s="9">
        <f>SUM(F32*H32)</f>
        <v>0</v>
      </c>
      <c r="L32" s="11">
        <f>SUM((I32-H32)*F32)</f>
        <v>0</v>
      </c>
    </row>
    <row r="33" spans="2:12">
      <c r="B33" s="2">
        <v>24</v>
      </c>
      <c r="C33" s="2"/>
      <c r="D33" s="3" t="s">
        <v>38</v>
      </c>
      <c r="E33" s="3" t="s">
        <v>109</v>
      </c>
      <c r="F33" s="15"/>
      <c r="G33" s="4"/>
      <c r="H33" s="9">
        <v>1175</v>
      </c>
      <c r="I33" s="9">
        <v>3000</v>
      </c>
      <c r="J33" s="9">
        <f>SUM(F33*H33)</f>
        <v>0</v>
      </c>
      <c r="K33" s="9">
        <f>SUM(F33*H33)</f>
        <v>0</v>
      </c>
      <c r="L33" s="11">
        <f>SUM((I33-H33)*F33)</f>
        <v>0</v>
      </c>
    </row>
    <row r="34" spans="2:12">
      <c r="B34" s="2">
        <v>25</v>
      </c>
      <c r="C34" s="2"/>
      <c r="D34" s="3" t="s">
        <v>37</v>
      </c>
      <c r="E34" s="3" t="s">
        <v>101</v>
      </c>
      <c r="F34" s="15"/>
      <c r="G34" s="4"/>
      <c r="H34" s="9">
        <v>575</v>
      </c>
      <c r="I34" s="9">
        <v>0</v>
      </c>
      <c r="J34" s="9">
        <v>0</v>
      </c>
      <c r="K34" s="9">
        <f t="shared" ref="K34:K37" si="10">SUM(F34*H34)</f>
        <v>0</v>
      </c>
      <c r="L34" s="11">
        <f t="shared" ref="L34:L37" si="11">SUM((I34-H34)*F34)</f>
        <v>0</v>
      </c>
    </row>
    <row r="35" spans="2:12">
      <c r="B35" s="2">
        <v>26</v>
      </c>
      <c r="C35" s="2"/>
      <c r="D35" s="3" t="s">
        <v>96</v>
      </c>
      <c r="E35" s="3" t="s">
        <v>101</v>
      </c>
      <c r="F35" s="15"/>
      <c r="G35" s="4"/>
      <c r="H35" s="9">
        <v>515</v>
      </c>
      <c r="I35" s="9">
        <v>0</v>
      </c>
      <c r="J35" s="9">
        <v>0</v>
      </c>
      <c r="K35" s="9">
        <f t="shared" si="10"/>
        <v>0</v>
      </c>
      <c r="L35" s="11">
        <f t="shared" si="11"/>
        <v>0</v>
      </c>
    </row>
    <row r="36" spans="2:12">
      <c r="B36" s="2">
        <v>27</v>
      </c>
      <c r="C36" s="2"/>
      <c r="D36" s="3" t="s">
        <v>39</v>
      </c>
      <c r="E36" s="3" t="s">
        <v>104</v>
      </c>
      <c r="F36" s="15"/>
      <c r="G36" s="4"/>
      <c r="H36" s="9">
        <v>480</v>
      </c>
      <c r="I36" s="9">
        <v>0</v>
      </c>
      <c r="J36" s="9">
        <v>0</v>
      </c>
      <c r="K36" s="9">
        <f t="shared" si="10"/>
        <v>0</v>
      </c>
      <c r="L36" s="11">
        <f t="shared" si="11"/>
        <v>0</v>
      </c>
    </row>
    <row r="37" spans="2:12">
      <c r="B37" s="2">
        <v>28</v>
      </c>
      <c r="C37" s="2"/>
      <c r="D37" s="3" t="s">
        <v>100</v>
      </c>
      <c r="E37" s="3" t="s">
        <v>104</v>
      </c>
      <c r="F37" s="15"/>
      <c r="G37" s="4"/>
      <c r="H37" s="9">
        <v>445</v>
      </c>
      <c r="I37" s="9">
        <v>0</v>
      </c>
      <c r="J37" s="9">
        <v>0</v>
      </c>
      <c r="K37" s="9">
        <f t="shared" si="10"/>
        <v>0</v>
      </c>
      <c r="L37" s="11">
        <f t="shared" si="11"/>
        <v>0</v>
      </c>
    </row>
    <row r="38" spans="2:12">
      <c r="B38" s="2">
        <v>29</v>
      </c>
      <c r="C38" s="2"/>
      <c r="D38" s="3" t="s">
        <v>97</v>
      </c>
      <c r="E38" s="3" t="s">
        <v>98</v>
      </c>
      <c r="F38" s="15"/>
      <c r="G38" s="4"/>
      <c r="H38" s="9">
        <v>390</v>
      </c>
      <c r="I38" s="4"/>
      <c r="J38" s="9">
        <f>SUM(F38*H38)</f>
        <v>0</v>
      </c>
      <c r="K38" s="2"/>
      <c r="L38" s="2"/>
    </row>
    <row r="39" spans="2:12">
      <c r="B39" s="2">
        <v>30</v>
      </c>
      <c r="C39" s="2"/>
      <c r="D39" s="3" t="s">
        <v>99</v>
      </c>
      <c r="E39" s="3" t="s">
        <v>98</v>
      </c>
      <c r="F39" s="15"/>
      <c r="G39" s="4"/>
      <c r="H39" s="9">
        <v>280</v>
      </c>
      <c r="I39" s="4"/>
      <c r="J39" s="9">
        <f>SUM(F39*H39)</f>
        <v>0</v>
      </c>
      <c r="K39" s="2"/>
      <c r="L39" s="2"/>
    </row>
    <row r="40" spans="2:12">
      <c r="B40" s="2">
        <v>31</v>
      </c>
      <c r="C40" s="2"/>
      <c r="D40" s="3" t="s">
        <v>103</v>
      </c>
      <c r="E40" s="3" t="s">
        <v>110</v>
      </c>
      <c r="F40" s="15"/>
      <c r="G40" s="4"/>
      <c r="H40" s="9">
        <v>270</v>
      </c>
      <c r="I40" s="4"/>
      <c r="J40" s="9">
        <f t="shared" ref="J40" si="12">SUM(F40*H40)</f>
        <v>0</v>
      </c>
      <c r="K40" s="2"/>
      <c r="L40" s="2"/>
    </row>
    <row r="41" spans="2:12">
      <c r="B41" s="2">
        <v>32</v>
      </c>
      <c r="C41" s="2"/>
      <c r="D41" s="3" t="s">
        <v>72</v>
      </c>
      <c r="E41" s="3" t="s">
        <v>71</v>
      </c>
      <c r="F41" s="15"/>
      <c r="G41" s="4"/>
      <c r="H41" s="9">
        <v>165</v>
      </c>
      <c r="I41" s="8"/>
      <c r="J41" s="9">
        <f>SUM(F41*H41)</f>
        <v>0</v>
      </c>
      <c r="K41" s="9"/>
      <c r="L41" s="2"/>
    </row>
    <row r="42" spans="2:12">
      <c r="B42" s="2">
        <v>33</v>
      </c>
      <c r="C42" s="2"/>
      <c r="D42" s="2"/>
      <c r="E42" s="2"/>
      <c r="F42" s="15"/>
      <c r="G42" s="4"/>
      <c r="H42" s="9">
        <v>0</v>
      </c>
      <c r="I42" s="4"/>
      <c r="J42" s="9">
        <f t="shared" ref="J42" si="13">SUM(F42*H42)</f>
        <v>0</v>
      </c>
      <c r="K42" s="2"/>
      <c r="L42" s="2"/>
    </row>
    <row r="43" spans="2:12">
      <c r="B43" s="2"/>
      <c r="C43" s="2"/>
      <c r="D43" s="21" t="s">
        <v>91</v>
      </c>
      <c r="E43" s="22"/>
      <c r="F43" s="15"/>
      <c r="G43" s="4"/>
      <c r="H43" s="9"/>
      <c r="I43" s="9"/>
      <c r="J43" s="9"/>
      <c r="K43" s="9"/>
      <c r="L43" s="11"/>
    </row>
    <row r="44" spans="2:12">
      <c r="B44" s="2">
        <v>34</v>
      </c>
      <c r="C44" s="2"/>
      <c r="D44" s="3" t="s">
        <v>88</v>
      </c>
      <c r="E44" s="3" t="s">
        <v>123</v>
      </c>
      <c r="F44" s="15"/>
      <c r="G44" s="4"/>
      <c r="H44" s="9">
        <v>210</v>
      </c>
      <c r="I44" s="9">
        <v>210</v>
      </c>
      <c r="J44" s="9">
        <f t="shared" si="7"/>
        <v>0</v>
      </c>
      <c r="K44" s="9">
        <f t="shared" ref="K44:K47" si="14">SUM(F44*H44)</f>
        <v>0</v>
      </c>
      <c r="L44" s="11">
        <f t="shared" ref="L44:L50" si="15">SUM((I44-H44)*F44)</f>
        <v>0</v>
      </c>
    </row>
    <row r="45" spans="2:12">
      <c r="B45" s="2">
        <v>35</v>
      </c>
      <c r="C45" s="2"/>
      <c r="D45" s="3" t="s">
        <v>87</v>
      </c>
      <c r="E45" s="3" t="s">
        <v>89</v>
      </c>
      <c r="F45" s="15"/>
      <c r="G45" s="4"/>
      <c r="H45" s="9">
        <v>200</v>
      </c>
      <c r="I45" s="9">
        <v>200</v>
      </c>
      <c r="J45" s="9">
        <f t="shared" si="7"/>
        <v>0</v>
      </c>
      <c r="K45" s="9">
        <f t="shared" si="14"/>
        <v>0</v>
      </c>
      <c r="L45" s="11">
        <f t="shared" si="15"/>
        <v>0</v>
      </c>
    </row>
    <row r="46" spans="2:12">
      <c r="B46" s="2">
        <v>36</v>
      </c>
      <c r="C46" s="2"/>
      <c r="D46" s="3" t="s">
        <v>86</v>
      </c>
      <c r="E46" s="3" t="s">
        <v>90</v>
      </c>
      <c r="F46" s="15"/>
      <c r="G46" s="4"/>
      <c r="H46" s="9">
        <v>170</v>
      </c>
      <c r="I46" s="9">
        <v>170</v>
      </c>
      <c r="J46" s="9">
        <f t="shared" si="7"/>
        <v>0</v>
      </c>
      <c r="K46" s="9">
        <f t="shared" si="14"/>
        <v>0</v>
      </c>
      <c r="L46" s="11">
        <f t="shared" si="15"/>
        <v>0</v>
      </c>
    </row>
    <row r="47" spans="2:12">
      <c r="B47" s="2">
        <v>37</v>
      </c>
      <c r="C47" s="2"/>
      <c r="D47" s="3" t="s">
        <v>84</v>
      </c>
      <c r="E47" s="3" t="s">
        <v>85</v>
      </c>
      <c r="F47" s="15"/>
      <c r="G47" s="4"/>
      <c r="H47" s="9">
        <v>140</v>
      </c>
      <c r="I47" s="9">
        <v>140</v>
      </c>
      <c r="J47" s="9">
        <f t="shared" si="7"/>
        <v>0</v>
      </c>
      <c r="K47" s="9">
        <f t="shared" si="14"/>
        <v>0</v>
      </c>
      <c r="L47" s="11">
        <f t="shared" si="15"/>
        <v>0</v>
      </c>
    </row>
    <row r="48" spans="2:12">
      <c r="B48" s="2">
        <v>38</v>
      </c>
      <c r="C48" s="2">
        <v>218400</v>
      </c>
      <c r="D48" s="2" t="s">
        <v>83</v>
      </c>
      <c r="E48" s="2" t="s">
        <v>20</v>
      </c>
      <c r="F48" s="15"/>
      <c r="G48" s="4"/>
      <c r="H48" s="9">
        <v>170</v>
      </c>
      <c r="I48" s="9">
        <v>0</v>
      </c>
      <c r="J48" s="9">
        <f t="shared" si="7"/>
        <v>0</v>
      </c>
      <c r="K48" s="9">
        <f t="shared" ref="K48:K50" si="16">SUM(F48*H48)</f>
        <v>0</v>
      </c>
      <c r="L48" s="11">
        <f t="shared" si="15"/>
        <v>0</v>
      </c>
    </row>
    <row r="49" spans="2:12">
      <c r="B49" s="2">
        <v>39</v>
      </c>
      <c r="C49" s="2">
        <v>218398</v>
      </c>
      <c r="D49" s="2" t="s">
        <v>83</v>
      </c>
      <c r="E49" s="2" t="s">
        <v>21</v>
      </c>
      <c r="F49" s="15"/>
      <c r="G49" s="4"/>
      <c r="H49" s="9">
        <v>170</v>
      </c>
      <c r="I49" s="9">
        <v>0</v>
      </c>
      <c r="J49" s="9">
        <f t="shared" si="7"/>
        <v>0</v>
      </c>
      <c r="K49" s="9">
        <f t="shared" si="16"/>
        <v>0</v>
      </c>
      <c r="L49" s="11">
        <f t="shared" si="15"/>
        <v>0</v>
      </c>
    </row>
    <row r="50" spans="2:12">
      <c r="B50" s="2">
        <v>40</v>
      </c>
      <c r="C50" s="2">
        <v>218399</v>
      </c>
      <c r="D50" s="2" t="s">
        <v>83</v>
      </c>
      <c r="E50" s="2" t="s">
        <v>22</v>
      </c>
      <c r="F50" s="15"/>
      <c r="G50" s="4"/>
      <c r="H50" s="9">
        <v>170</v>
      </c>
      <c r="I50" s="9">
        <v>0</v>
      </c>
      <c r="J50" s="9">
        <f t="shared" si="7"/>
        <v>0</v>
      </c>
      <c r="K50" s="9">
        <f t="shared" si="16"/>
        <v>0</v>
      </c>
      <c r="L50" s="11">
        <f t="shared" si="15"/>
        <v>0</v>
      </c>
    </row>
    <row r="51" spans="2:12">
      <c r="B51" s="2"/>
      <c r="C51" s="2"/>
      <c r="D51" s="21" t="s">
        <v>142</v>
      </c>
      <c r="E51" s="22"/>
      <c r="F51" s="15"/>
      <c r="G51" s="4"/>
      <c r="H51" s="9"/>
      <c r="I51" s="9"/>
      <c r="J51" s="9"/>
      <c r="K51" s="9"/>
      <c r="L51" s="11"/>
    </row>
    <row r="52" spans="2:12">
      <c r="B52" s="2">
        <v>41</v>
      </c>
      <c r="C52" s="2"/>
      <c r="D52" s="3" t="s">
        <v>124</v>
      </c>
      <c r="E52" s="3" t="s">
        <v>125</v>
      </c>
      <c r="F52" s="15"/>
      <c r="G52" s="4"/>
      <c r="H52" s="9">
        <v>292</v>
      </c>
      <c r="I52" s="9"/>
      <c r="J52" s="9">
        <f t="shared" ref="J52:J55" si="17">SUM(F52*H52)</f>
        <v>0</v>
      </c>
      <c r="K52" s="9"/>
      <c r="L52" s="11"/>
    </row>
    <row r="53" spans="2:12">
      <c r="B53" s="2">
        <v>42</v>
      </c>
      <c r="C53" s="2"/>
      <c r="D53" s="3" t="s">
        <v>126</v>
      </c>
      <c r="E53" s="3" t="s">
        <v>127</v>
      </c>
      <c r="F53" s="15"/>
      <c r="G53" s="4"/>
      <c r="H53" s="9">
        <v>108</v>
      </c>
      <c r="I53" s="9"/>
      <c r="J53" s="9">
        <f t="shared" si="17"/>
        <v>0</v>
      </c>
      <c r="K53" s="9"/>
      <c r="L53" s="11"/>
    </row>
    <row r="54" spans="2:12">
      <c r="B54" s="2">
        <v>43</v>
      </c>
      <c r="C54" s="2"/>
      <c r="D54" s="3" t="s">
        <v>128</v>
      </c>
      <c r="E54" s="3" t="s">
        <v>130</v>
      </c>
      <c r="F54" s="15"/>
      <c r="G54" s="4"/>
      <c r="H54" s="9">
        <v>306</v>
      </c>
      <c r="I54" s="9"/>
      <c r="J54" s="9">
        <f t="shared" si="17"/>
        <v>0</v>
      </c>
      <c r="K54" s="9"/>
      <c r="L54" s="11"/>
    </row>
    <row r="55" spans="2:12">
      <c r="B55" s="2">
        <v>44</v>
      </c>
      <c r="C55" s="2"/>
      <c r="D55" s="3" t="s">
        <v>131</v>
      </c>
      <c r="E55" s="3" t="s">
        <v>129</v>
      </c>
      <c r="F55" s="15"/>
      <c r="G55" s="4"/>
      <c r="H55" s="9">
        <v>121</v>
      </c>
      <c r="I55" s="9"/>
      <c r="J55" s="9">
        <f t="shared" si="17"/>
        <v>0</v>
      </c>
      <c r="K55" s="9"/>
      <c r="L55" s="11"/>
    </row>
    <row r="56" spans="2:12">
      <c r="B56" s="2">
        <v>45</v>
      </c>
      <c r="C56" s="2"/>
      <c r="D56" s="3" t="s">
        <v>132</v>
      </c>
      <c r="E56" s="3" t="s">
        <v>135</v>
      </c>
      <c r="F56" s="15"/>
      <c r="G56" s="4"/>
      <c r="H56" s="9">
        <v>99</v>
      </c>
      <c r="I56" s="9"/>
      <c r="J56" s="9">
        <f t="shared" ref="J56:J59" si="18">SUM(F56*H56)</f>
        <v>0</v>
      </c>
      <c r="K56" s="9"/>
      <c r="L56" s="11"/>
    </row>
    <row r="57" spans="2:12">
      <c r="B57" s="2">
        <v>46</v>
      </c>
      <c r="C57" s="2"/>
      <c r="D57" s="3" t="s">
        <v>136</v>
      </c>
      <c r="E57" s="3" t="s">
        <v>138</v>
      </c>
      <c r="F57" s="15"/>
      <c r="G57" s="4"/>
      <c r="H57" s="9">
        <v>76</v>
      </c>
      <c r="I57" s="9"/>
      <c r="J57" s="9">
        <f t="shared" si="18"/>
        <v>0</v>
      </c>
      <c r="K57" s="9"/>
      <c r="L57" s="11"/>
    </row>
    <row r="58" spans="2:12">
      <c r="B58" s="2">
        <v>47</v>
      </c>
      <c r="C58" s="2"/>
      <c r="D58" s="3" t="s">
        <v>137</v>
      </c>
      <c r="E58" s="3" t="s">
        <v>139</v>
      </c>
      <c r="F58" s="15"/>
      <c r="G58" s="4"/>
      <c r="H58" s="9">
        <v>149</v>
      </c>
      <c r="I58" s="9"/>
      <c r="J58" s="9">
        <f t="shared" si="18"/>
        <v>0</v>
      </c>
      <c r="K58" s="9"/>
      <c r="L58" s="11"/>
    </row>
    <row r="59" spans="2:12">
      <c r="B59" s="2">
        <v>48</v>
      </c>
      <c r="C59" s="2"/>
      <c r="D59" s="3" t="s">
        <v>140</v>
      </c>
      <c r="E59" s="3" t="s">
        <v>141</v>
      </c>
      <c r="F59" s="15"/>
      <c r="G59" s="4"/>
      <c r="H59" s="9">
        <v>117</v>
      </c>
      <c r="I59" s="9"/>
      <c r="J59" s="9">
        <f t="shared" si="18"/>
        <v>0</v>
      </c>
      <c r="K59" s="9"/>
      <c r="L59" s="11"/>
    </row>
    <row r="60" spans="2:12">
      <c r="B60" s="2">
        <v>49</v>
      </c>
      <c r="C60" s="2"/>
      <c r="D60" s="3" t="s">
        <v>133</v>
      </c>
      <c r="E60" s="3" t="s">
        <v>134</v>
      </c>
      <c r="F60" s="15"/>
      <c r="G60" s="4"/>
      <c r="H60" s="9">
        <v>38</v>
      </c>
      <c r="I60" s="9"/>
      <c r="J60" s="9">
        <f t="shared" ref="J60" si="19">SUM(F60*H60)</f>
        <v>0</v>
      </c>
      <c r="K60" s="9"/>
      <c r="L60" s="11"/>
    </row>
    <row r="61" spans="2:12">
      <c r="B61" s="2">
        <v>50</v>
      </c>
      <c r="C61" s="2"/>
      <c r="D61" s="3" t="s">
        <v>36</v>
      </c>
      <c r="E61" s="3" t="s">
        <v>23</v>
      </c>
      <c r="F61" s="15"/>
      <c r="G61" s="4"/>
      <c r="H61" s="9">
        <v>89</v>
      </c>
      <c r="I61" s="8"/>
      <c r="J61" s="9">
        <f t="shared" si="7"/>
        <v>0</v>
      </c>
      <c r="K61" s="9"/>
      <c r="L61" s="11"/>
    </row>
    <row r="62" spans="2:12">
      <c r="B62" s="2">
        <v>51</v>
      </c>
      <c r="C62" s="2"/>
      <c r="D62" s="3" t="s">
        <v>35</v>
      </c>
      <c r="E62" s="3" t="s">
        <v>24</v>
      </c>
      <c r="F62" s="15"/>
      <c r="G62" s="4"/>
      <c r="H62" s="9">
        <v>89</v>
      </c>
      <c r="I62" s="8"/>
      <c r="J62" s="9">
        <f t="shared" si="7"/>
        <v>0</v>
      </c>
      <c r="K62" s="9"/>
      <c r="L62" s="11"/>
    </row>
    <row r="63" spans="2:12">
      <c r="B63" s="2"/>
      <c r="C63" s="2"/>
      <c r="D63" s="21" t="s">
        <v>113</v>
      </c>
      <c r="E63" s="22"/>
      <c r="F63" s="15"/>
      <c r="G63" s="4"/>
      <c r="H63" s="9"/>
      <c r="I63" s="9"/>
      <c r="J63" s="9"/>
      <c r="K63" s="9"/>
      <c r="L63" s="11"/>
    </row>
    <row r="64" spans="2:12">
      <c r="B64" s="2">
        <v>52</v>
      </c>
      <c r="C64" s="2"/>
      <c r="D64" s="3" t="s">
        <v>114</v>
      </c>
      <c r="E64" s="3" t="s">
        <v>115</v>
      </c>
      <c r="F64" s="15"/>
      <c r="G64" s="4"/>
      <c r="H64" s="9">
        <v>93</v>
      </c>
      <c r="I64" s="9">
        <v>100</v>
      </c>
      <c r="J64" s="9">
        <f t="shared" ref="J64:J66" si="20">SUM(F64*H64)</f>
        <v>0</v>
      </c>
      <c r="K64" s="9">
        <f t="shared" ref="K64:K66" si="21">SUM(F64*H64)</f>
        <v>0</v>
      </c>
      <c r="L64" s="11">
        <f t="shared" ref="L64:L66" si="22">SUM((I64-H64)*F64)</f>
        <v>0</v>
      </c>
    </row>
    <row r="65" spans="2:12">
      <c r="B65" s="2">
        <v>53</v>
      </c>
      <c r="C65" s="2"/>
      <c r="D65" s="3" t="s">
        <v>119</v>
      </c>
      <c r="E65" s="3" t="s">
        <v>118</v>
      </c>
      <c r="F65" s="15"/>
      <c r="G65" s="4"/>
      <c r="H65" s="9">
        <v>85</v>
      </c>
      <c r="I65" s="9">
        <v>100</v>
      </c>
      <c r="J65" s="9">
        <f t="shared" si="20"/>
        <v>0</v>
      </c>
      <c r="K65" s="9">
        <f t="shared" si="21"/>
        <v>0</v>
      </c>
      <c r="L65" s="11">
        <f t="shared" si="22"/>
        <v>0</v>
      </c>
    </row>
    <row r="66" spans="2:12">
      <c r="B66" s="2">
        <v>54</v>
      </c>
      <c r="C66" s="2"/>
      <c r="D66" s="3" t="s">
        <v>120</v>
      </c>
      <c r="E66" s="3" t="s">
        <v>121</v>
      </c>
      <c r="F66" s="15"/>
      <c r="G66" s="4"/>
      <c r="H66" s="9">
        <v>75</v>
      </c>
      <c r="I66" s="9">
        <v>100</v>
      </c>
      <c r="J66" s="9">
        <f t="shared" si="20"/>
        <v>0</v>
      </c>
      <c r="K66" s="9">
        <f t="shared" si="21"/>
        <v>0</v>
      </c>
      <c r="L66" s="11">
        <f t="shared" si="22"/>
        <v>0</v>
      </c>
    </row>
    <row r="67" spans="2:12">
      <c r="B67" s="2">
        <v>55</v>
      </c>
      <c r="C67" s="2"/>
      <c r="D67" s="3" t="s">
        <v>116</v>
      </c>
      <c r="E67" s="3" t="s">
        <v>117</v>
      </c>
      <c r="F67" s="15"/>
      <c r="G67" s="4"/>
      <c r="H67" s="9">
        <v>270</v>
      </c>
      <c r="I67" s="9"/>
      <c r="J67" s="9">
        <f t="shared" ref="J67" si="23">SUM(F67*H67)</f>
        <v>0</v>
      </c>
      <c r="K67" s="9"/>
      <c r="L67" s="11"/>
    </row>
    <row r="68" spans="2:12" ht="30" customHeight="1">
      <c r="B68" s="2"/>
      <c r="C68" s="2"/>
      <c r="D68" s="23" t="s">
        <v>59</v>
      </c>
      <c r="E68" s="22"/>
      <c r="F68" s="15"/>
      <c r="G68" s="4"/>
      <c r="H68" s="9"/>
      <c r="I68" s="8"/>
      <c r="J68" s="9"/>
      <c r="K68" s="2"/>
      <c r="L68" s="2"/>
    </row>
    <row r="69" spans="2:12">
      <c r="B69" s="2">
        <v>56</v>
      </c>
      <c r="C69" s="2">
        <v>218370</v>
      </c>
      <c r="D69" s="3" t="s">
        <v>50</v>
      </c>
      <c r="E69" s="3" t="s">
        <v>49</v>
      </c>
      <c r="F69" s="15"/>
      <c r="G69" s="4"/>
      <c r="H69" s="9">
        <v>153</v>
      </c>
      <c r="I69" s="8"/>
      <c r="J69" s="9">
        <f t="shared" ref="J69:J74" si="24">SUM(F69*H69)</f>
        <v>0</v>
      </c>
      <c r="K69" s="9">
        <f t="shared" ref="K69:K70" si="25">SUM(F69*H69)</f>
        <v>0</v>
      </c>
      <c r="L69" s="2"/>
    </row>
    <row r="70" spans="2:12">
      <c r="B70" s="2">
        <v>57</v>
      </c>
      <c r="C70" s="2">
        <v>218391</v>
      </c>
      <c r="D70" s="3" t="s">
        <v>51</v>
      </c>
      <c r="E70" s="3" t="s">
        <v>52</v>
      </c>
      <c r="F70" s="15"/>
      <c r="G70" s="4"/>
      <c r="H70" s="9">
        <v>198</v>
      </c>
      <c r="I70" s="8"/>
      <c r="J70" s="9">
        <f t="shared" si="24"/>
        <v>0</v>
      </c>
      <c r="K70" s="9">
        <f t="shared" si="25"/>
        <v>0</v>
      </c>
      <c r="L70" s="2"/>
    </row>
    <row r="71" spans="2:12">
      <c r="B71" s="2">
        <v>58</v>
      </c>
      <c r="C71" s="2">
        <v>218404</v>
      </c>
      <c r="D71" s="3" t="s">
        <v>53</v>
      </c>
      <c r="E71" s="3" t="s">
        <v>57</v>
      </c>
      <c r="F71" s="15"/>
      <c r="G71" s="4"/>
      <c r="H71" s="9">
        <v>657</v>
      </c>
      <c r="I71" s="9">
        <v>3000</v>
      </c>
      <c r="J71" s="9">
        <f t="shared" si="24"/>
        <v>0</v>
      </c>
      <c r="K71" s="9">
        <f>SUM(F71*H71)</f>
        <v>0</v>
      </c>
      <c r="L71" s="11">
        <f>SUM((I71-H71)*F71)</f>
        <v>0</v>
      </c>
    </row>
    <row r="72" spans="2:12">
      <c r="B72" s="2">
        <v>59</v>
      </c>
      <c r="C72" s="2">
        <v>218392</v>
      </c>
      <c r="D72" s="2" t="s">
        <v>53</v>
      </c>
      <c r="E72" s="2" t="s">
        <v>54</v>
      </c>
      <c r="F72" s="15"/>
      <c r="G72" s="4"/>
      <c r="H72" s="9">
        <v>657</v>
      </c>
      <c r="I72" s="9">
        <v>3000</v>
      </c>
      <c r="J72" s="9">
        <f t="shared" si="24"/>
        <v>0</v>
      </c>
      <c r="K72" s="9">
        <f t="shared" ref="K72:K73" si="26">SUM(F72*H72)</f>
        <v>0</v>
      </c>
      <c r="L72" s="11">
        <f t="shared" ref="L72:L73" si="27">SUM((I72-H72)*F72)</f>
        <v>0</v>
      </c>
    </row>
    <row r="73" spans="2:12">
      <c r="B73" s="2">
        <v>60</v>
      </c>
      <c r="C73" s="2">
        <v>218390</v>
      </c>
      <c r="D73" s="2" t="s">
        <v>53</v>
      </c>
      <c r="E73" s="2" t="s">
        <v>55</v>
      </c>
      <c r="F73" s="15"/>
      <c r="G73" s="4"/>
      <c r="H73" s="9">
        <v>657</v>
      </c>
      <c r="I73" s="9">
        <v>3000</v>
      </c>
      <c r="J73" s="9">
        <f t="shared" si="24"/>
        <v>0</v>
      </c>
      <c r="K73" s="9">
        <f t="shared" si="26"/>
        <v>0</v>
      </c>
      <c r="L73" s="11">
        <f t="shared" si="27"/>
        <v>0</v>
      </c>
    </row>
    <row r="74" spans="2:12">
      <c r="B74" s="2">
        <v>61</v>
      </c>
      <c r="C74" s="2">
        <v>218393</v>
      </c>
      <c r="D74" s="2" t="s">
        <v>53</v>
      </c>
      <c r="E74" s="2" t="s">
        <v>56</v>
      </c>
      <c r="F74" s="15"/>
      <c r="G74" s="4"/>
      <c r="H74" s="9">
        <v>657</v>
      </c>
      <c r="I74" s="9">
        <v>1500</v>
      </c>
      <c r="J74" s="9">
        <f t="shared" si="24"/>
        <v>0</v>
      </c>
      <c r="K74" s="9">
        <f>SUM(F74*H74)</f>
        <v>0</v>
      </c>
      <c r="L74" s="11">
        <f>SUM((I74-H74)*F74)</f>
        <v>0</v>
      </c>
    </row>
    <row r="75" spans="2:12">
      <c r="B75" s="2"/>
      <c r="D75" s="16"/>
      <c r="E75" s="17"/>
      <c r="F75" s="15"/>
      <c r="G75" s="4"/>
      <c r="H75" s="9"/>
      <c r="I75" s="9"/>
      <c r="J75" s="9"/>
      <c r="K75" s="9"/>
      <c r="L75" s="11"/>
    </row>
    <row r="76" spans="2:12">
      <c r="B76" s="2">
        <v>62</v>
      </c>
      <c r="C76" s="2"/>
      <c r="D76" s="3" t="s">
        <v>70</v>
      </c>
      <c r="E76" s="3" t="s">
        <v>67</v>
      </c>
      <c r="F76" s="15"/>
      <c r="G76" s="4"/>
      <c r="H76" s="9">
        <v>58</v>
      </c>
      <c r="I76" s="9">
        <v>0</v>
      </c>
      <c r="J76" s="9">
        <v>0</v>
      </c>
      <c r="K76" s="9">
        <f t="shared" ref="K76" si="28">SUM(F76*H76)</f>
        <v>0</v>
      </c>
      <c r="L76" s="11">
        <f t="shared" ref="L76:L78" si="29">SUM((I76-H76)*F76)</f>
        <v>0</v>
      </c>
    </row>
    <row r="77" spans="2:12">
      <c r="B77" s="2">
        <v>63</v>
      </c>
      <c r="C77" s="2"/>
      <c r="D77" s="3" t="s">
        <v>68</v>
      </c>
      <c r="E77" s="3" t="s">
        <v>69</v>
      </c>
      <c r="F77" s="15"/>
      <c r="G77" s="4"/>
      <c r="H77" s="9">
        <v>670</v>
      </c>
      <c r="I77" s="9">
        <v>0</v>
      </c>
      <c r="J77" s="9">
        <v>0</v>
      </c>
      <c r="K77" s="9">
        <f t="shared" ref="K77:K78" si="30">SUM(F77*H77)</f>
        <v>0</v>
      </c>
      <c r="L77" s="11">
        <f t="shared" si="29"/>
        <v>0</v>
      </c>
    </row>
    <row r="78" spans="2:12">
      <c r="B78" s="2">
        <v>64</v>
      </c>
      <c r="C78" s="2"/>
      <c r="D78" s="3" t="s">
        <v>72</v>
      </c>
      <c r="E78" s="3" t="s">
        <v>71</v>
      </c>
      <c r="F78" s="15"/>
      <c r="G78" s="4"/>
      <c r="H78" s="9">
        <v>165</v>
      </c>
      <c r="I78" s="9">
        <v>0</v>
      </c>
      <c r="J78" s="9">
        <f>SUM(F78*H78)</f>
        <v>0</v>
      </c>
      <c r="K78" s="9">
        <f t="shared" si="30"/>
        <v>0</v>
      </c>
      <c r="L78" s="11">
        <f t="shared" si="29"/>
        <v>0</v>
      </c>
    </row>
    <row r="79" spans="2:12" ht="43.8" customHeight="1">
      <c r="B79" s="2"/>
      <c r="C79" s="2"/>
      <c r="D79" s="23" t="s">
        <v>58</v>
      </c>
      <c r="E79" s="22"/>
      <c r="F79" s="15"/>
      <c r="G79" s="4"/>
      <c r="H79" s="9"/>
      <c r="I79" s="8"/>
      <c r="J79" s="9"/>
      <c r="K79" s="2"/>
      <c r="L79" s="2"/>
    </row>
    <row r="80" spans="2:12">
      <c r="B80" s="2">
        <v>70</v>
      </c>
      <c r="C80" s="2"/>
      <c r="D80" s="2"/>
      <c r="E80" s="12" t="s">
        <v>40</v>
      </c>
      <c r="F80" s="15"/>
      <c r="G80" s="4"/>
      <c r="H80" s="9">
        <v>0</v>
      </c>
      <c r="I80" s="9">
        <v>0</v>
      </c>
      <c r="J80" s="9">
        <f t="shared" si="7"/>
        <v>0</v>
      </c>
      <c r="K80" s="9">
        <f t="shared" ref="K80:K81" si="31">SUM(F80*H80)</f>
        <v>0</v>
      </c>
      <c r="L80" s="11">
        <f t="shared" ref="L80:L81" si="32">SUM((I80-H80)*F80)</f>
        <v>0</v>
      </c>
    </row>
    <row r="81" spans="2:12">
      <c r="B81" s="2">
        <v>71</v>
      </c>
      <c r="C81" s="2"/>
      <c r="D81" s="2"/>
      <c r="E81" s="12" t="s">
        <v>41</v>
      </c>
      <c r="F81" s="15"/>
      <c r="G81" s="4"/>
      <c r="H81" s="9">
        <v>0</v>
      </c>
      <c r="I81" s="9">
        <v>0</v>
      </c>
      <c r="J81" s="9">
        <f t="shared" si="7"/>
        <v>0</v>
      </c>
      <c r="K81" s="9">
        <f t="shared" si="31"/>
        <v>0</v>
      </c>
      <c r="L81" s="11">
        <f t="shared" si="32"/>
        <v>0</v>
      </c>
    </row>
    <row r="82" spans="2:12" ht="45.6" customHeight="1">
      <c r="B82" s="2"/>
      <c r="C82" s="2"/>
      <c r="D82" s="25" t="s">
        <v>111</v>
      </c>
      <c r="E82" s="26"/>
      <c r="F82" s="15"/>
      <c r="G82" s="4"/>
      <c r="H82" s="9"/>
      <c r="I82" s="4"/>
      <c r="J82" s="9"/>
      <c r="K82" s="2"/>
      <c r="L82" s="2"/>
    </row>
    <row r="83" spans="2:12">
      <c r="B83" s="2">
        <v>72</v>
      </c>
      <c r="C83" s="2"/>
      <c r="D83" s="3" t="s">
        <v>43</v>
      </c>
      <c r="E83" s="3" t="s">
        <v>44</v>
      </c>
      <c r="F83" s="15"/>
      <c r="G83" s="4"/>
      <c r="H83" s="9">
        <v>972</v>
      </c>
      <c r="I83" s="9">
        <v>3000</v>
      </c>
      <c r="J83" s="9">
        <f t="shared" si="7"/>
        <v>0</v>
      </c>
      <c r="K83" s="9">
        <f>SUM(F83*H83)</f>
        <v>0</v>
      </c>
      <c r="L83" s="11">
        <f>SUM((I83-H83)*F83)</f>
        <v>0</v>
      </c>
    </row>
    <row r="84" spans="2:12">
      <c r="B84" s="2">
        <v>73</v>
      </c>
      <c r="C84" s="2"/>
      <c r="D84" s="3" t="s">
        <v>45</v>
      </c>
      <c r="E84" s="3" t="s">
        <v>46</v>
      </c>
      <c r="F84" s="15"/>
      <c r="G84" s="4"/>
      <c r="H84" s="9">
        <v>270</v>
      </c>
      <c r="I84" s="4"/>
      <c r="J84" s="9">
        <f t="shared" si="7"/>
        <v>0</v>
      </c>
      <c r="K84" s="2"/>
      <c r="L84" s="2"/>
    </row>
    <row r="85" spans="2:12">
      <c r="B85" s="2">
        <v>74</v>
      </c>
      <c r="C85" s="2"/>
      <c r="D85" s="3" t="s">
        <v>47</v>
      </c>
      <c r="E85" s="3" t="s">
        <v>48</v>
      </c>
      <c r="F85" s="15"/>
      <c r="G85" s="4"/>
      <c r="H85" s="9">
        <v>756</v>
      </c>
      <c r="I85" s="9">
        <v>2500</v>
      </c>
      <c r="J85" s="9">
        <f t="shared" si="7"/>
        <v>0</v>
      </c>
      <c r="K85" s="9">
        <f>SUM(F85*H85)</f>
        <v>0</v>
      </c>
      <c r="L85" s="11">
        <f>SUM((I85-H85)*F85)</f>
        <v>0</v>
      </c>
    </row>
    <row r="86" spans="2:12">
      <c r="B86" s="2">
        <v>75</v>
      </c>
      <c r="C86" s="2"/>
      <c r="D86" s="2" t="s">
        <v>42</v>
      </c>
      <c r="E86" s="2"/>
      <c r="F86" s="15"/>
      <c r="G86" s="4"/>
      <c r="H86" s="9">
        <v>0</v>
      </c>
      <c r="I86" s="4"/>
      <c r="J86" s="9">
        <f t="shared" si="7"/>
        <v>0</v>
      </c>
      <c r="K86" s="2"/>
      <c r="L86" s="2"/>
    </row>
    <row r="87" spans="2:12">
      <c r="B87" s="2">
        <v>76</v>
      </c>
      <c r="C87" s="2"/>
      <c r="D87" s="2" t="s">
        <v>42</v>
      </c>
      <c r="E87" s="2"/>
      <c r="F87" s="15"/>
      <c r="G87" s="4"/>
      <c r="H87" s="9">
        <v>0</v>
      </c>
      <c r="I87" s="4"/>
      <c r="J87" s="9">
        <f t="shared" si="7"/>
        <v>0</v>
      </c>
      <c r="K87" s="2"/>
      <c r="L87" s="2"/>
    </row>
    <row r="88" spans="2:12">
      <c r="B88" s="2">
        <v>77</v>
      </c>
      <c r="C88" s="2"/>
      <c r="D88" s="2" t="s">
        <v>42</v>
      </c>
      <c r="E88" s="2"/>
      <c r="F88" s="15"/>
      <c r="G88" s="4"/>
      <c r="H88" s="9">
        <v>0</v>
      </c>
      <c r="I88" s="4"/>
      <c r="J88" s="9">
        <f t="shared" si="7"/>
        <v>0</v>
      </c>
      <c r="K88" s="2"/>
      <c r="L88" s="2"/>
    </row>
    <row r="89" spans="2:12" ht="15" thickBot="1">
      <c r="B89" s="27"/>
      <c r="C89" s="27"/>
      <c r="D89" s="27"/>
      <c r="E89" s="27" t="s">
        <v>33</v>
      </c>
      <c r="F89" s="28"/>
      <c r="G89" s="28"/>
      <c r="H89" s="28"/>
      <c r="I89" s="28"/>
      <c r="J89" s="29">
        <f>SUM(J7:J88)</f>
        <v>0</v>
      </c>
      <c r="K89" s="30">
        <f>SUM(K7:K74)</f>
        <v>0</v>
      </c>
      <c r="L89" s="27"/>
    </row>
    <row r="90" spans="2:12" ht="15" thickBot="1">
      <c r="B90" s="31"/>
      <c r="C90" s="32"/>
      <c r="D90" s="32"/>
      <c r="E90" s="32" t="s">
        <v>34</v>
      </c>
      <c r="F90" s="33"/>
      <c r="G90" s="33"/>
      <c r="H90" s="33"/>
      <c r="I90" s="33"/>
      <c r="J90" s="34">
        <f>SUM(J89*25/100)</f>
        <v>0</v>
      </c>
      <c r="K90" s="34">
        <f>SUM(K89*25/100)</f>
        <v>0</v>
      </c>
      <c r="L90" s="35"/>
    </row>
    <row r="91" spans="2:12" ht="15" thickBot="1">
      <c r="B91" s="36"/>
      <c r="C91" s="36"/>
      <c r="D91" s="36"/>
      <c r="E91" s="36" t="s">
        <v>31</v>
      </c>
      <c r="F91" s="37"/>
      <c r="G91" s="37"/>
      <c r="H91" s="37"/>
      <c r="I91" s="38"/>
      <c r="J91" s="38">
        <f>SUM(J89:J90)</f>
        <v>0</v>
      </c>
      <c r="K91" s="38">
        <f>SUM(K89:K90)</f>
        <v>0</v>
      </c>
      <c r="L91" s="39">
        <f>SUM(L7:L90)</f>
        <v>0</v>
      </c>
    </row>
    <row r="92" spans="2:12" ht="15" thickTop="1"/>
    <row r="94" spans="2:12">
      <c r="B94" t="s">
        <v>144</v>
      </c>
    </row>
  </sheetData>
  <mergeCells count="16">
    <mergeCell ref="C2:I2"/>
    <mergeCell ref="D68:E68"/>
    <mergeCell ref="D79:E79"/>
    <mergeCell ref="D43:E43"/>
    <mergeCell ref="D63:E63"/>
    <mergeCell ref="D51:E51"/>
    <mergeCell ref="D3:H3"/>
    <mergeCell ref="D4:H4"/>
    <mergeCell ref="D5:H5"/>
    <mergeCell ref="D82:E82"/>
    <mergeCell ref="D7:E7"/>
    <mergeCell ref="D10:E10"/>
    <mergeCell ref="D75:E75"/>
    <mergeCell ref="D13:E13"/>
    <mergeCell ref="D18:E18"/>
    <mergeCell ref="D27:E27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Per-Ståle</dc:creator>
  <cp:lastModifiedBy>Per-Ståle</cp:lastModifiedBy>
  <cp:lastPrinted>2019-09-15T13:20:43Z</cp:lastPrinted>
  <dcterms:created xsi:type="dcterms:W3CDTF">2018-11-05T16:56:52Z</dcterms:created>
  <dcterms:modified xsi:type="dcterms:W3CDTF">2019-09-16T05:55:22Z</dcterms:modified>
</cp:coreProperties>
</file>