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1.xml" ContentType="application/vnd.openxmlformats-officedocument.drawing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rettsforbundet.sharepoint.com/sites/NorgesSkiforbundKrets/buskerud/Grener/Langrenn/SpareBank1-cup/"/>
    </mc:Choice>
  </mc:AlternateContent>
  <xr:revisionPtr revIDLastSave="1" documentId="8_{3252C8A6-AF77-4570-8471-5797A2F17975}" xr6:coauthVersionLast="47" xr6:coauthVersionMax="47" xr10:uidLastSave="{08965EE9-CD3B-49E1-80F7-9CA735BA5E8D}"/>
  <bookViews>
    <workbookView xWindow="-110" yWindow="-110" windowWidth="19420" windowHeight="11500" tabRatio="720" firstSheet="1" activeTab="13" xr2:uid="{00000000-000D-0000-FFFF-FFFF00000000}"/>
  </bookViews>
  <sheets>
    <sheet name="M19-20" sheetId="11" r:id="rId1"/>
    <sheet name="K19-20" sheetId="12" r:id="rId2"/>
    <sheet name="M18" sheetId="13" r:id="rId3"/>
    <sheet name="K18" sheetId="14" r:id="rId4"/>
    <sheet name="M17" sheetId="15" r:id="rId5"/>
    <sheet name="K17" sheetId="16" r:id="rId6"/>
    <sheet name="G16" sheetId="17" r:id="rId7"/>
    <sheet name="J16" sheetId="18" r:id="rId8"/>
    <sheet name="G15" sheetId="21" r:id="rId9"/>
    <sheet name="J15" sheetId="23" r:id="rId10"/>
    <sheet name="G14" sheetId="19" r:id="rId11"/>
    <sheet name="J14" sheetId="20" r:id="rId12"/>
    <sheet name="G13" sheetId="25" r:id="rId13"/>
    <sheet name="J13" sheetId="24" r:id="rId14"/>
    <sheet name="Poeng" sheetId="26" r:id="rId15"/>
  </sheets>
  <definedNames>
    <definedName name="_xlnm._FilterDatabase" localSheetId="12" hidden="1">'G13'!$B$1:$L$23</definedName>
    <definedName name="_xlnm._FilterDatabase" localSheetId="10" hidden="1">'G14'!$B$1:$L$23</definedName>
    <definedName name="_xlnm._FilterDatabase" localSheetId="8" hidden="1">'G15'!$A$1:$L$17</definedName>
    <definedName name="_xlnm._FilterDatabase" localSheetId="6" hidden="1">'G16'!$A$1:$L$23</definedName>
    <definedName name="_xlnm._FilterDatabase" localSheetId="13" hidden="1">'J13'!$B$1:$L$24</definedName>
    <definedName name="_xlnm._FilterDatabase" localSheetId="11" hidden="1">'J14'!$B$1:$L$23</definedName>
    <definedName name="_xlnm._FilterDatabase" localSheetId="7" hidden="1">'J16'!$A$1:$L$8</definedName>
    <definedName name="_xlnm._FilterDatabase" localSheetId="5" hidden="1">'K17'!$A$1:$L$15</definedName>
    <definedName name="plass">Poeng[[#Headers],[plass ]]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24" l="1" a="1"/>
  <c r="K21" i="24"/>
  <c r="M21" i="24"/>
  <c r="O21" i="24"/>
  <c r="N21" i="24" s="1"/>
  <c r="K2" i="24" a="1"/>
  <c r="K2" i="24" s="1"/>
  <c r="M2" i="24" s="1"/>
  <c r="K18" i="24" a="1"/>
  <c r="K18" i="24" s="1"/>
  <c r="K24" i="24" a="1"/>
  <c r="K24" i="24" s="1"/>
  <c r="K11" i="24" a="1"/>
  <c r="K11" i="24" s="1"/>
  <c r="K23" i="24" a="1"/>
  <c r="K23" i="24" s="1"/>
  <c r="K22" i="24" a="1"/>
  <c r="K22" i="24" s="1"/>
  <c r="O22" i="24" s="1"/>
  <c r="K20" i="24" a="1"/>
  <c r="K20" i="24" s="1"/>
  <c r="K19" i="24" a="1"/>
  <c r="K19" i="24" s="1"/>
  <c r="K17" i="24" a="1"/>
  <c r="K17" i="24" s="1"/>
  <c r="K16" i="24" a="1"/>
  <c r="K16" i="24" s="1"/>
  <c r="O16" i="24" s="1"/>
  <c r="K15" i="24" a="1"/>
  <c r="K15" i="24" s="1"/>
  <c r="K14" i="24" a="1"/>
  <c r="K14" i="24" s="1"/>
  <c r="K10" i="24" a="1"/>
  <c r="K10" i="24" s="1"/>
  <c r="K13" i="24" a="1"/>
  <c r="K13" i="24" s="1"/>
  <c r="M13" i="24" s="1"/>
  <c r="K12" i="24" a="1"/>
  <c r="K12" i="24" s="1"/>
  <c r="K9" i="24" a="1"/>
  <c r="K9" i="24" s="1"/>
  <c r="K7" i="24" a="1"/>
  <c r="K7" i="24" s="1"/>
  <c r="K8" i="24" a="1"/>
  <c r="K8" i="24" s="1"/>
  <c r="O8" i="24" s="1"/>
  <c r="K4" i="24" a="1"/>
  <c r="K4" i="24" s="1"/>
  <c r="K6" i="24" a="1"/>
  <c r="K6" i="24" s="1"/>
  <c r="O6" i="24" s="1"/>
  <c r="K5" i="24" a="1"/>
  <c r="K5" i="24" s="1"/>
  <c r="K3" i="24" a="1"/>
  <c r="K3" i="24" s="1"/>
  <c r="O3" i="24" s="1"/>
  <c r="K23" i="25" a="1"/>
  <c r="K23" i="25" s="1"/>
  <c r="K22" i="25" a="1"/>
  <c r="K22" i="25" s="1"/>
  <c r="K21" i="25" a="1"/>
  <c r="K21" i="25" s="1"/>
  <c r="K17" i="25" a="1"/>
  <c r="K17" i="25" s="1"/>
  <c r="K20" i="25" a="1"/>
  <c r="K20" i="25" s="1"/>
  <c r="O20" i="25" s="1"/>
  <c r="K19" i="25" a="1"/>
  <c r="K19" i="25" s="1"/>
  <c r="M19" i="25" s="1"/>
  <c r="K18" i="25" a="1"/>
  <c r="K18" i="25" s="1"/>
  <c r="M18" i="25" s="1"/>
  <c r="K16" i="25" a="1"/>
  <c r="K16" i="25" s="1"/>
  <c r="K15" i="25" a="1"/>
  <c r="K15" i="25" s="1"/>
  <c r="K14" i="25" a="1"/>
  <c r="K14" i="25" s="1"/>
  <c r="K13" i="25" a="1"/>
  <c r="K13" i="25" s="1"/>
  <c r="K11" i="25" a="1"/>
  <c r="K11" i="25" s="1"/>
  <c r="O11" i="25" s="1"/>
  <c r="K12" i="25" a="1"/>
  <c r="K12" i="25" s="1"/>
  <c r="O12" i="25" s="1"/>
  <c r="K10" i="25" a="1"/>
  <c r="K10" i="25" s="1"/>
  <c r="K8" i="25" a="1"/>
  <c r="K8" i="25" s="1"/>
  <c r="M8" i="25" s="1"/>
  <c r="K9" i="25" a="1"/>
  <c r="K9" i="25" s="1"/>
  <c r="K7" i="25" a="1"/>
  <c r="K7" i="25" s="1"/>
  <c r="K6" i="25" a="1"/>
  <c r="K6" i="25" s="1"/>
  <c r="K3" i="25" a="1"/>
  <c r="K3" i="25" s="1"/>
  <c r="K5" i="25" a="1"/>
  <c r="K5" i="25" s="1"/>
  <c r="K2" i="25" a="1"/>
  <c r="K2" i="25" s="1"/>
  <c r="O2" i="25" s="1"/>
  <c r="K4" i="25" a="1"/>
  <c r="K4" i="25" s="1"/>
  <c r="K23" i="20" a="1"/>
  <c r="K23" i="20" s="1"/>
  <c r="K22" i="20" a="1"/>
  <c r="K22" i="20" s="1"/>
  <c r="K21" i="20" a="1"/>
  <c r="K21" i="20" s="1"/>
  <c r="O21" i="20" s="1"/>
  <c r="K20" i="20" a="1"/>
  <c r="K20" i="20" s="1"/>
  <c r="K19" i="20" a="1"/>
  <c r="K19" i="20" s="1"/>
  <c r="K18" i="20" a="1"/>
  <c r="K18" i="20" s="1"/>
  <c r="K16" i="20" a="1"/>
  <c r="K16" i="20" s="1"/>
  <c r="M16" i="20" s="1"/>
  <c r="K17" i="20" a="1"/>
  <c r="K17" i="20" s="1"/>
  <c r="K12" i="20" a="1"/>
  <c r="K12" i="20" s="1"/>
  <c r="K15" i="20" a="1"/>
  <c r="K15" i="20" s="1"/>
  <c r="K14" i="20" a="1"/>
  <c r="K14" i="20" s="1"/>
  <c r="O14" i="20" s="1"/>
  <c r="K13" i="20" a="1"/>
  <c r="K13" i="20" s="1"/>
  <c r="K11" i="20" a="1"/>
  <c r="K11" i="20" s="1"/>
  <c r="K10" i="20" a="1"/>
  <c r="K10" i="20" s="1"/>
  <c r="K9" i="20" a="1"/>
  <c r="K9" i="20" s="1"/>
  <c r="M9" i="20" s="1"/>
  <c r="K7" i="20" a="1"/>
  <c r="K7" i="20" s="1"/>
  <c r="O7" i="20" s="1"/>
  <c r="K8" i="20" a="1"/>
  <c r="K8" i="20" s="1"/>
  <c r="K6" i="20" a="1"/>
  <c r="K6" i="20" s="1"/>
  <c r="K5" i="20" a="1"/>
  <c r="K5" i="20" s="1"/>
  <c r="O5" i="20" s="1"/>
  <c r="K4" i="20" a="1"/>
  <c r="K4" i="20" s="1"/>
  <c r="K3" i="20" a="1"/>
  <c r="K3" i="20" s="1"/>
  <c r="K2" i="20" a="1"/>
  <c r="K2" i="20" s="1"/>
  <c r="O2" i="20" s="1"/>
  <c r="K18" i="19" a="1"/>
  <c r="K18" i="19" s="1"/>
  <c r="K20" i="19" a="1"/>
  <c r="K20" i="19" s="1"/>
  <c r="K21" i="19" a="1"/>
  <c r="K21" i="19" s="1"/>
  <c r="K22" i="19" a="1"/>
  <c r="K22" i="19" s="1"/>
  <c r="K23" i="19" a="1"/>
  <c r="K23" i="19" s="1"/>
  <c r="K19" i="19" a="1"/>
  <c r="K19" i="19" s="1"/>
  <c r="K17" i="19" a="1"/>
  <c r="K17" i="19" s="1"/>
  <c r="K16" i="19" a="1"/>
  <c r="K16" i="19" s="1"/>
  <c r="O16" i="19" s="1"/>
  <c r="K15" i="19" a="1"/>
  <c r="K15" i="19" s="1"/>
  <c r="O15" i="19" s="1"/>
  <c r="K12" i="19" a="1"/>
  <c r="K12" i="19" s="1"/>
  <c r="K14" i="19" a="1"/>
  <c r="K14" i="19" s="1"/>
  <c r="K11" i="19" a="1"/>
  <c r="K11" i="19" s="1"/>
  <c r="O11" i="19" s="1"/>
  <c r="K9" i="19" a="1"/>
  <c r="K9" i="19" s="1"/>
  <c r="K10" i="19" a="1"/>
  <c r="K10" i="19" s="1"/>
  <c r="K13" i="19" a="1"/>
  <c r="K13" i="19" s="1"/>
  <c r="K7" i="19" a="1"/>
  <c r="K7" i="19" s="1"/>
  <c r="O7" i="19" s="1"/>
  <c r="K6" i="19" a="1"/>
  <c r="K6" i="19" s="1"/>
  <c r="K8" i="19" a="1"/>
  <c r="K8" i="19" s="1"/>
  <c r="K3" i="19" a="1"/>
  <c r="K3" i="19" s="1"/>
  <c r="K5" i="19" a="1"/>
  <c r="K5" i="19" s="1"/>
  <c r="O5" i="19" s="1"/>
  <c r="K4" i="19" a="1"/>
  <c r="K4" i="19" s="1"/>
  <c r="O4" i="19" s="1"/>
  <c r="K2" i="19" a="1"/>
  <c r="K2" i="19" s="1"/>
  <c r="K17" i="23" a="1"/>
  <c r="K17" i="23" s="1"/>
  <c r="K16" i="23" a="1"/>
  <c r="K16" i="23" s="1"/>
  <c r="K15" i="23" a="1"/>
  <c r="K15" i="23" s="1"/>
  <c r="O15" i="23" s="1"/>
  <c r="K14" i="23" a="1"/>
  <c r="K14" i="23" s="1"/>
  <c r="K13" i="23" a="1"/>
  <c r="K13" i="23" s="1"/>
  <c r="K10" i="23" a="1"/>
  <c r="K10" i="23" s="1"/>
  <c r="K12" i="23" a="1"/>
  <c r="K12" i="23" s="1"/>
  <c r="M12" i="23" s="1"/>
  <c r="K11" i="23" a="1"/>
  <c r="K11" i="23" s="1"/>
  <c r="K9" i="23" a="1"/>
  <c r="K9" i="23" s="1"/>
  <c r="K8" i="23" a="1"/>
  <c r="K8" i="23" s="1"/>
  <c r="K4" i="23" a="1"/>
  <c r="K4" i="23" s="1"/>
  <c r="O4" i="23" s="1"/>
  <c r="K7" i="23" a="1"/>
  <c r="K7" i="23" s="1"/>
  <c r="K6" i="23" a="1"/>
  <c r="K6" i="23" s="1"/>
  <c r="K5" i="23" a="1"/>
  <c r="K5" i="23" s="1"/>
  <c r="K3" i="23" a="1"/>
  <c r="K3" i="23" s="1"/>
  <c r="M3" i="23" s="1"/>
  <c r="K2" i="23" a="1"/>
  <c r="K2" i="23" s="1"/>
  <c r="K14" i="21" a="1"/>
  <c r="K14" i="21" s="1"/>
  <c r="K15" i="21" a="1"/>
  <c r="K15" i="21" s="1"/>
  <c r="K16" i="21" a="1"/>
  <c r="K16" i="21" s="1"/>
  <c r="K17" i="21" a="1"/>
  <c r="K17" i="21" s="1"/>
  <c r="M17" i="21" s="1"/>
  <c r="K13" i="21" a="1"/>
  <c r="K13" i="21" s="1"/>
  <c r="K12" i="21" a="1"/>
  <c r="K12" i="21" s="1"/>
  <c r="O12" i="21" s="1"/>
  <c r="K11" i="21" a="1"/>
  <c r="K11" i="21" s="1"/>
  <c r="K10" i="21" a="1"/>
  <c r="K10" i="21" s="1"/>
  <c r="K8" i="21" a="1"/>
  <c r="K8" i="21" s="1"/>
  <c r="K9" i="21" a="1"/>
  <c r="K9" i="21" s="1"/>
  <c r="K7" i="21" a="1"/>
  <c r="K7" i="21" s="1"/>
  <c r="K6" i="21" a="1"/>
  <c r="K6" i="21" s="1"/>
  <c r="K5" i="21" a="1"/>
  <c r="K5" i="21" s="1"/>
  <c r="K3" i="21" a="1"/>
  <c r="K3" i="21" s="1"/>
  <c r="M3" i="21" s="1"/>
  <c r="K2" i="21" a="1"/>
  <c r="K2" i="21" s="1"/>
  <c r="K4" i="21" a="1"/>
  <c r="K4" i="21" s="1"/>
  <c r="K15" i="18" a="1"/>
  <c r="K15" i="18" s="1"/>
  <c r="O15" i="18" s="1"/>
  <c r="N15" i="18" s="1"/>
  <c r="K14" i="18" a="1"/>
  <c r="K14" i="18" s="1"/>
  <c r="O14" i="18" s="1"/>
  <c r="N14" i="18" s="1"/>
  <c r="K13" i="18" a="1"/>
  <c r="K13" i="18" s="1"/>
  <c r="O13" i="18" s="1"/>
  <c r="K12" i="18" a="1"/>
  <c r="K12" i="18" s="1"/>
  <c r="K11" i="18" a="1"/>
  <c r="K11" i="18" s="1"/>
  <c r="O11" i="18" s="1"/>
  <c r="K10" i="18" a="1"/>
  <c r="K10" i="18" s="1"/>
  <c r="K9" i="18" a="1"/>
  <c r="K9" i="18" s="1"/>
  <c r="O9" i="18" s="1"/>
  <c r="K6" i="18" a="1"/>
  <c r="K6" i="18" s="1"/>
  <c r="K8" i="18" a="1"/>
  <c r="K8" i="18" s="1"/>
  <c r="M8" i="18" s="1"/>
  <c r="K7" i="18" a="1"/>
  <c r="K7" i="18" s="1"/>
  <c r="K5" i="18" a="1"/>
  <c r="K5" i="18" s="1"/>
  <c r="O5" i="18" s="1"/>
  <c r="K4" i="18" a="1"/>
  <c r="K4" i="18" s="1"/>
  <c r="K3" i="18" a="1"/>
  <c r="K3" i="18" s="1"/>
  <c r="O3" i="18" s="1"/>
  <c r="K2" i="18" a="1"/>
  <c r="K2" i="18" s="1"/>
  <c r="K3" i="17" a="1"/>
  <c r="K3" i="17" s="1"/>
  <c r="K20" i="17" a="1"/>
  <c r="K20" i="17" s="1"/>
  <c r="O20" i="17" s="1"/>
  <c r="N20" i="17" s="1"/>
  <c r="K21" i="17" a="1"/>
  <c r="K21" i="17" s="1"/>
  <c r="O21" i="17" s="1"/>
  <c r="N21" i="17" s="1"/>
  <c r="K22" i="17" a="1"/>
  <c r="K22" i="17" s="1"/>
  <c r="O22" i="17" s="1"/>
  <c r="N22" i="17" s="1"/>
  <c r="K23" i="17" a="1"/>
  <c r="K23" i="17" s="1"/>
  <c r="O23" i="17" s="1"/>
  <c r="N23" i="17" s="1"/>
  <c r="K15" i="17" a="1"/>
  <c r="K15" i="17" s="1"/>
  <c r="O15" i="17" s="1"/>
  <c r="K17" i="17" a="1"/>
  <c r="K17" i="17" s="1"/>
  <c r="O17" i="17" s="1"/>
  <c r="K18" i="17" a="1"/>
  <c r="K18" i="17" s="1"/>
  <c r="O18" i="17" s="1"/>
  <c r="K19" i="17" a="1"/>
  <c r="K19" i="17" s="1"/>
  <c r="O19" i="17" s="1"/>
  <c r="K13" i="17" a="1"/>
  <c r="K13" i="17" s="1"/>
  <c r="O13" i="17" s="1"/>
  <c r="K11" i="17" a="1"/>
  <c r="K11" i="17" s="1"/>
  <c r="O11" i="17" s="1"/>
  <c r="K16" i="17" a="1"/>
  <c r="K16" i="17" s="1"/>
  <c r="O16" i="17" s="1"/>
  <c r="K9" i="17" a="1"/>
  <c r="K9" i="17" s="1"/>
  <c r="K10" i="17" a="1"/>
  <c r="K10" i="17" s="1"/>
  <c r="K8" i="17" a="1"/>
  <c r="K8" i="17" s="1"/>
  <c r="K14" i="17" a="1"/>
  <c r="K14" i="17" s="1"/>
  <c r="M14" i="17" s="1"/>
  <c r="K7" i="17" a="1"/>
  <c r="K7" i="17" s="1"/>
  <c r="K12" i="17" a="1"/>
  <c r="K12" i="17" s="1"/>
  <c r="O12" i="17" s="1"/>
  <c r="K4" i="17" a="1"/>
  <c r="K4" i="17" s="1"/>
  <c r="K5" i="17" a="1"/>
  <c r="K5" i="17" s="1"/>
  <c r="O5" i="17" s="1"/>
  <c r="K6" i="17" a="1"/>
  <c r="K6" i="17" s="1"/>
  <c r="K2" i="17" a="1"/>
  <c r="K2" i="17" s="1"/>
  <c r="K2" i="16" a="1"/>
  <c r="K2" i="16" s="1"/>
  <c r="O2" i="16" s="1"/>
  <c r="K15" i="16" a="1"/>
  <c r="K15" i="16" s="1"/>
  <c r="O15" i="16" s="1"/>
  <c r="N15" i="16" s="1"/>
  <c r="K14" i="16" a="1"/>
  <c r="K14" i="16" s="1"/>
  <c r="O14" i="16" s="1"/>
  <c r="N14" i="16" s="1"/>
  <c r="K13" i="16" a="1"/>
  <c r="K13" i="16" s="1"/>
  <c r="K9" i="16" a="1"/>
  <c r="K9" i="16" s="1"/>
  <c r="K8" i="16" a="1"/>
  <c r="K8" i="16" s="1"/>
  <c r="M8" i="16" s="1"/>
  <c r="K12" i="16" a="1"/>
  <c r="K12" i="16" s="1"/>
  <c r="K11" i="16" a="1"/>
  <c r="K11" i="16" s="1"/>
  <c r="K10" i="16" a="1"/>
  <c r="K10" i="16" s="1"/>
  <c r="K5" i="16" a="1"/>
  <c r="K5" i="16" s="1"/>
  <c r="M5" i="16" s="1"/>
  <c r="K7" i="16" a="1"/>
  <c r="K7" i="16" s="1"/>
  <c r="K6" i="16" a="1"/>
  <c r="K6" i="16" s="1"/>
  <c r="K4" i="16" a="1"/>
  <c r="K4" i="16" s="1"/>
  <c r="K3" i="16" a="1"/>
  <c r="K3" i="16" s="1"/>
  <c r="M3" i="16" s="1"/>
  <c r="K15" i="15" a="1"/>
  <c r="K15" i="15" s="1"/>
  <c r="O15" i="15" s="1"/>
  <c r="N15" i="15" s="1"/>
  <c r="K14" i="15" a="1"/>
  <c r="K14" i="15" s="1"/>
  <c r="O14" i="15" s="1"/>
  <c r="N14" i="15" s="1"/>
  <c r="K13" i="15" a="1"/>
  <c r="K13" i="15" s="1"/>
  <c r="K12" i="15" a="1"/>
  <c r="K12" i="15" s="1"/>
  <c r="K11" i="15" a="1"/>
  <c r="K11" i="15" s="1"/>
  <c r="K10" i="15" a="1"/>
  <c r="K10" i="15" s="1"/>
  <c r="K9" i="15" a="1"/>
  <c r="K9" i="15" s="1"/>
  <c r="K8" i="15" a="1"/>
  <c r="K8" i="15" s="1"/>
  <c r="K4" i="15" a="1"/>
  <c r="K4" i="15" s="1"/>
  <c r="K7" i="15" a="1"/>
  <c r="K7" i="15" s="1"/>
  <c r="K6" i="15" a="1"/>
  <c r="K6" i="15" s="1"/>
  <c r="K5" i="15" a="1"/>
  <c r="K5" i="15" s="1"/>
  <c r="K3" i="15" a="1"/>
  <c r="K3" i="15" s="1"/>
  <c r="K2" i="15" a="1"/>
  <c r="K2" i="15" s="1"/>
  <c r="K13" i="13" a="1"/>
  <c r="K13" i="13" s="1"/>
  <c r="O13" i="13" s="1"/>
  <c r="K12" i="13" a="1"/>
  <c r="K12" i="13" s="1"/>
  <c r="O12" i="13" s="1"/>
  <c r="K15" i="13" a="1"/>
  <c r="K15" i="13" s="1"/>
  <c r="M15" i="13" s="1"/>
  <c r="K14" i="13" a="1"/>
  <c r="K14" i="13" s="1"/>
  <c r="M14" i="13" s="1"/>
  <c r="K9" i="13" a="1"/>
  <c r="K9" i="13" s="1"/>
  <c r="M9" i="13" s="1"/>
  <c r="K11" i="13" a="1"/>
  <c r="K11" i="13" s="1"/>
  <c r="O11" i="13" s="1"/>
  <c r="K5" i="13" a="1"/>
  <c r="K5" i="13" s="1"/>
  <c r="M5" i="13" s="1"/>
  <c r="K10" i="13" a="1"/>
  <c r="K10" i="13" s="1"/>
  <c r="M10" i="13" s="1"/>
  <c r="K8" i="13" a="1"/>
  <c r="K8" i="13" s="1"/>
  <c r="M8" i="13" s="1"/>
  <c r="K7" i="13" a="1"/>
  <c r="K7" i="13" s="1"/>
  <c r="O7" i="13" s="1"/>
  <c r="K6" i="13" a="1"/>
  <c r="K6" i="13" s="1"/>
  <c r="O6" i="13" s="1"/>
  <c r="K4" i="13" a="1"/>
  <c r="K4" i="13" s="1"/>
  <c r="M4" i="13" s="1"/>
  <c r="K3" i="13" a="1"/>
  <c r="K3" i="13" s="1"/>
  <c r="O3" i="13" s="1"/>
  <c r="K2" i="13" a="1"/>
  <c r="K2" i="13" s="1"/>
  <c r="K15" i="14" a="1"/>
  <c r="K15" i="14" s="1"/>
  <c r="O15" i="14" s="1"/>
  <c r="N15" i="14" s="1"/>
  <c r="K14" i="14" a="1"/>
  <c r="K14" i="14" s="1"/>
  <c r="O14" i="14" s="1"/>
  <c r="N14" i="14" s="1"/>
  <c r="K13" i="14" a="1"/>
  <c r="K13" i="14" s="1"/>
  <c r="K12" i="14" a="1"/>
  <c r="K12" i="14" s="1"/>
  <c r="K11" i="14" a="1"/>
  <c r="K11" i="14" s="1"/>
  <c r="K10" i="14" a="1"/>
  <c r="K10" i="14" s="1"/>
  <c r="K9" i="14" a="1"/>
  <c r="K9" i="14" s="1"/>
  <c r="O9" i="14" s="1"/>
  <c r="K8" i="14" a="1"/>
  <c r="K8" i="14" s="1"/>
  <c r="K7" i="14" a="1"/>
  <c r="K7" i="14" s="1"/>
  <c r="K6" i="14" a="1"/>
  <c r="K6" i="14" s="1"/>
  <c r="K5" i="14" a="1"/>
  <c r="K5" i="14" s="1"/>
  <c r="K4" i="14" a="1"/>
  <c r="K4" i="14" s="1"/>
  <c r="K3" i="14" a="1"/>
  <c r="K3" i="14" s="1"/>
  <c r="K2" i="14" a="1"/>
  <c r="K2" i="14" s="1"/>
  <c r="O2" i="14" s="1"/>
  <c r="K15" i="12" a="1"/>
  <c r="K15" i="12" s="1"/>
  <c r="O15" i="12" s="1"/>
  <c r="N15" i="12" s="1"/>
  <c r="K14" i="12" a="1"/>
  <c r="K14" i="12" s="1"/>
  <c r="M14" i="12" s="1"/>
  <c r="K13" i="12" a="1"/>
  <c r="K13" i="12" s="1"/>
  <c r="M13" i="12" s="1"/>
  <c r="K12" i="12" a="1"/>
  <c r="K12" i="12" s="1"/>
  <c r="M12" i="12" s="1"/>
  <c r="K11" i="12" a="1"/>
  <c r="K11" i="12" s="1"/>
  <c r="M11" i="12" s="1"/>
  <c r="K10" i="12" a="1"/>
  <c r="K10" i="12" s="1"/>
  <c r="M10" i="12" s="1"/>
  <c r="K9" i="12" a="1"/>
  <c r="K9" i="12" s="1"/>
  <c r="M9" i="12" s="1"/>
  <c r="K6" i="12" a="1"/>
  <c r="K6" i="12" s="1"/>
  <c r="M6" i="12" s="1"/>
  <c r="K8" i="12" a="1"/>
  <c r="K8" i="12" s="1"/>
  <c r="M8" i="12" s="1"/>
  <c r="K7" i="12" a="1"/>
  <c r="K7" i="12" s="1"/>
  <c r="O7" i="12" s="1"/>
  <c r="K5" i="12" a="1"/>
  <c r="K5" i="12" s="1"/>
  <c r="O5" i="12" s="1"/>
  <c r="K4" i="12" a="1"/>
  <c r="K4" i="12" s="1"/>
  <c r="O4" i="12" s="1"/>
  <c r="K3" i="12" a="1"/>
  <c r="K3" i="12" s="1"/>
  <c r="O3" i="12" s="1"/>
  <c r="K2" i="12" a="1"/>
  <c r="K2" i="12" s="1"/>
  <c r="O2" i="12" s="1"/>
  <c r="K3" i="11" a="1"/>
  <c r="K3" i="11" s="1"/>
  <c r="O3" i="11" s="1"/>
  <c r="K4" i="11" a="1"/>
  <c r="K4" i="11" s="1"/>
  <c r="O4" i="11" s="1"/>
  <c r="K6" i="11" a="1"/>
  <c r="K6" i="11" s="1"/>
  <c r="O6" i="11" s="1"/>
  <c r="K7" i="11" a="1"/>
  <c r="K7" i="11" s="1"/>
  <c r="O7" i="11" s="1"/>
  <c r="K8" i="11" a="1"/>
  <c r="K8" i="11" s="1"/>
  <c r="O8" i="11" s="1"/>
  <c r="K5" i="11" a="1"/>
  <c r="K5" i="11" s="1"/>
  <c r="O5" i="11" s="1"/>
  <c r="K9" i="11" a="1"/>
  <c r="K9" i="11" s="1"/>
  <c r="O9" i="11" s="1"/>
  <c r="K10" i="11" a="1"/>
  <c r="K10" i="11" s="1"/>
  <c r="O10" i="11" s="1"/>
  <c r="K11" i="11" a="1"/>
  <c r="K11" i="11" s="1"/>
  <c r="M11" i="11" s="1"/>
  <c r="K12" i="11" a="1"/>
  <c r="K12" i="11" s="1"/>
  <c r="O12" i="11" s="1"/>
  <c r="K13" i="11" a="1"/>
  <c r="K13" i="11" s="1"/>
  <c r="M13" i="11" s="1"/>
  <c r="K14" i="11" a="1"/>
  <c r="K14" i="11" s="1"/>
  <c r="O14" i="11" s="1"/>
  <c r="K15" i="11" a="1"/>
  <c r="K15" i="11" s="1"/>
  <c r="M15" i="11" s="1"/>
  <c r="K2" i="11" a="1"/>
  <c r="K2" i="11" s="1"/>
  <c r="O2" i="11" s="1"/>
  <c r="M13" i="13" l="1"/>
  <c r="N13" i="13" s="1"/>
  <c r="M12" i="13"/>
  <c r="N12" i="13" s="1"/>
  <c r="O10" i="12"/>
  <c r="N10" i="12" s="1"/>
  <c r="O15" i="11"/>
  <c r="N15" i="11" s="1"/>
  <c r="O12" i="12"/>
  <c r="N12" i="12" s="1"/>
  <c r="O6" i="12"/>
  <c r="N6" i="12" s="1"/>
  <c r="M9" i="24"/>
  <c r="O9" i="24"/>
  <c r="O12" i="24"/>
  <c r="M12" i="24"/>
  <c r="M11" i="16"/>
  <c r="O11" i="16"/>
  <c r="M4" i="21"/>
  <c r="O4" i="21"/>
  <c r="M5" i="25"/>
  <c r="O5" i="25"/>
  <c r="O20" i="24"/>
  <c r="M20" i="24"/>
  <c r="M17" i="25"/>
  <c r="O17" i="25"/>
  <c r="M23" i="19"/>
  <c r="O23" i="19"/>
  <c r="O19" i="24"/>
  <c r="M19" i="24"/>
  <c r="O15" i="24"/>
  <c r="M15" i="24"/>
  <c r="O9" i="19"/>
  <c r="M9" i="19"/>
  <c r="M19" i="19"/>
  <c r="O19" i="19"/>
  <c r="O17" i="20"/>
  <c r="M17" i="20"/>
  <c r="M10" i="25"/>
  <c r="O10" i="25"/>
  <c r="O11" i="12"/>
  <c r="N11" i="12" s="1"/>
  <c r="M17" i="17"/>
  <c r="N17" i="17" s="1"/>
  <c r="M2" i="20"/>
  <c r="N2" i="20" s="1"/>
  <c r="M11" i="25"/>
  <c r="N11" i="25" s="1"/>
  <c r="M15" i="17"/>
  <c r="N15" i="17" s="1"/>
  <c r="M12" i="17"/>
  <c r="N12" i="17" s="1"/>
  <c r="M11" i="17"/>
  <c r="N11" i="17" s="1"/>
  <c r="M7" i="20"/>
  <c r="N7" i="20" s="1"/>
  <c r="O19" i="25"/>
  <c r="N19" i="25" s="1"/>
  <c r="M18" i="17"/>
  <c r="N18" i="17" s="1"/>
  <c r="O13" i="11"/>
  <c r="N13" i="11" s="1"/>
  <c r="O14" i="12"/>
  <c r="N14" i="12" s="1"/>
  <c r="O17" i="21"/>
  <c r="N17" i="21" s="1"/>
  <c r="M6" i="24"/>
  <c r="N6" i="24" s="1"/>
  <c r="O13" i="12"/>
  <c r="N13" i="12" s="1"/>
  <c r="O2" i="24"/>
  <c r="N2" i="24" s="1"/>
  <c r="O24" i="24"/>
  <c r="M24" i="24"/>
  <c r="M10" i="24"/>
  <c r="O10" i="24"/>
  <c r="O7" i="24"/>
  <c r="M7" i="24"/>
  <c r="O18" i="24"/>
  <c r="M18" i="24"/>
  <c r="M5" i="24"/>
  <c r="O5" i="24"/>
  <c r="O17" i="24"/>
  <c r="M17" i="24"/>
  <c r="M4" i="24"/>
  <c r="O4" i="24"/>
  <c r="O14" i="24"/>
  <c r="M14" i="24"/>
  <c r="M23" i="24"/>
  <c r="O23" i="24"/>
  <c r="O11" i="24"/>
  <c r="M11" i="24"/>
  <c r="M22" i="24"/>
  <c r="N22" i="24" s="1"/>
  <c r="M3" i="24"/>
  <c r="N3" i="24" s="1"/>
  <c r="O13" i="24"/>
  <c r="N13" i="24" s="1"/>
  <c r="M8" i="24"/>
  <c r="N8" i="24" s="1"/>
  <c r="M16" i="24"/>
  <c r="N16" i="24" s="1"/>
  <c r="M4" i="25"/>
  <c r="O4" i="25"/>
  <c r="O13" i="25"/>
  <c r="M13" i="25"/>
  <c r="O22" i="25"/>
  <c r="M22" i="25"/>
  <c r="O3" i="25"/>
  <c r="M3" i="25"/>
  <c r="O23" i="25"/>
  <c r="M23" i="25"/>
  <c r="M6" i="25"/>
  <c r="O6" i="25"/>
  <c r="O15" i="25"/>
  <c r="M15" i="25"/>
  <c r="O7" i="25"/>
  <c r="M7" i="25"/>
  <c r="O16" i="25"/>
  <c r="M16" i="25"/>
  <c r="O21" i="25"/>
  <c r="M21" i="25"/>
  <c r="O9" i="25"/>
  <c r="M9" i="25"/>
  <c r="M14" i="25"/>
  <c r="O14" i="25"/>
  <c r="M2" i="25"/>
  <c r="N2" i="25" s="1"/>
  <c r="O8" i="25"/>
  <c r="N8" i="25" s="1"/>
  <c r="M12" i="25"/>
  <c r="N12" i="25" s="1"/>
  <c r="O18" i="25"/>
  <c r="N18" i="25" s="1"/>
  <c r="M20" i="25"/>
  <c r="N20" i="25" s="1"/>
  <c r="O3" i="20"/>
  <c r="M3" i="20"/>
  <c r="O15" i="20"/>
  <c r="M15" i="20"/>
  <c r="O19" i="20"/>
  <c r="M19" i="20"/>
  <c r="M4" i="20"/>
  <c r="O4" i="20"/>
  <c r="O12" i="20"/>
  <c r="M12" i="20"/>
  <c r="M20" i="20"/>
  <c r="O20" i="20"/>
  <c r="O18" i="20"/>
  <c r="M18" i="20"/>
  <c r="O10" i="20"/>
  <c r="M10" i="20"/>
  <c r="M6" i="20"/>
  <c r="O6" i="20"/>
  <c r="O11" i="20"/>
  <c r="M11" i="20"/>
  <c r="O22" i="20"/>
  <c r="M22" i="20"/>
  <c r="O8" i="20"/>
  <c r="M8" i="20"/>
  <c r="M13" i="20"/>
  <c r="O13" i="20"/>
  <c r="O23" i="20"/>
  <c r="M23" i="20"/>
  <c r="M5" i="20"/>
  <c r="N5" i="20" s="1"/>
  <c r="M14" i="20"/>
  <c r="N14" i="20" s="1"/>
  <c r="O9" i="20"/>
  <c r="N9" i="20" s="1"/>
  <c r="O16" i="20"/>
  <c r="N16" i="20" s="1"/>
  <c r="M21" i="20"/>
  <c r="N21" i="20" s="1"/>
  <c r="M4" i="19"/>
  <c r="N4" i="19" s="1"/>
  <c r="M21" i="19"/>
  <c r="O21" i="19"/>
  <c r="O20" i="19"/>
  <c r="M20" i="19"/>
  <c r="M22" i="19"/>
  <c r="O22" i="19"/>
  <c r="M18" i="19"/>
  <c r="O18" i="19"/>
  <c r="M8" i="19"/>
  <c r="O8" i="19"/>
  <c r="O2" i="19"/>
  <c r="M2" i="19"/>
  <c r="O6" i="19"/>
  <c r="M6" i="19"/>
  <c r="M17" i="19"/>
  <c r="O17" i="19"/>
  <c r="M13" i="19"/>
  <c r="O13" i="19"/>
  <c r="M12" i="19"/>
  <c r="O12" i="19"/>
  <c r="O14" i="19"/>
  <c r="M14" i="19"/>
  <c r="O10" i="19"/>
  <c r="M10" i="19"/>
  <c r="M15" i="19"/>
  <c r="N15" i="19" s="1"/>
  <c r="O3" i="19"/>
  <c r="M3" i="19"/>
  <c r="M16" i="19"/>
  <c r="N16" i="19" s="1"/>
  <c r="M7" i="19"/>
  <c r="N7" i="19" s="1"/>
  <c r="M5" i="19"/>
  <c r="N5" i="19" s="1"/>
  <c r="M11" i="19"/>
  <c r="N11" i="19" s="1"/>
  <c r="M7" i="23"/>
  <c r="O7" i="23"/>
  <c r="O10" i="23"/>
  <c r="M10" i="23"/>
  <c r="O13" i="23"/>
  <c r="M13" i="23"/>
  <c r="M14" i="23"/>
  <c r="O14" i="23"/>
  <c r="O2" i="23"/>
  <c r="M2" i="23"/>
  <c r="O8" i="23"/>
  <c r="M8" i="23"/>
  <c r="O6" i="23"/>
  <c r="M6" i="23"/>
  <c r="M9" i="23"/>
  <c r="O9" i="23"/>
  <c r="M11" i="23"/>
  <c r="O11" i="23"/>
  <c r="O16" i="23"/>
  <c r="M16" i="23"/>
  <c r="M5" i="23"/>
  <c r="O5" i="23"/>
  <c r="O17" i="23"/>
  <c r="M17" i="23"/>
  <c r="O3" i="23"/>
  <c r="N3" i="23" s="1"/>
  <c r="O12" i="23"/>
  <c r="N12" i="23" s="1"/>
  <c r="M4" i="23"/>
  <c r="N4" i="23" s="1"/>
  <c r="M15" i="23"/>
  <c r="N15" i="23" s="1"/>
  <c r="O15" i="21"/>
  <c r="M15" i="21"/>
  <c r="M16" i="21"/>
  <c r="O16" i="21"/>
  <c r="O14" i="21"/>
  <c r="M14" i="21"/>
  <c r="O6" i="21"/>
  <c r="M6" i="21"/>
  <c r="M7" i="21"/>
  <c r="O7" i="21"/>
  <c r="O9" i="21"/>
  <c r="M9" i="21"/>
  <c r="O8" i="21"/>
  <c r="M8" i="21"/>
  <c r="M10" i="21"/>
  <c r="O10" i="21"/>
  <c r="O11" i="21"/>
  <c r="M11" i="21"/>
  <c r="O13" i="21"/>
  <c r="M13" i="21"/>
  <c r="O2" i="21"/>
  <c r="M2" i="21"/>
  <c r="M5" i="21"/>
  <c r="O5" i="21"/>
  <c r="M12" i="21"/>
  <c r="N12" i="21" s="1"/>
  <c r="O3" i="21"/>
  <c r="N3" i="21" s="1"/>
  <c r="O10" i="18"/>
  <c r="M10" i="18"/>
  <c r="O7" i="18"/>
  <c r="M7" i="18"/>
  <c r="O6" i="18"/>
  <c r="M6" i="18"/>
  <c r="M12" i="18"/>
  <c r="O12" i="18"/>
  <c r="M2" i="18"/>
  <c r="O2" i="18"/>
  <c r="O4" i="18"/>
  <c r="M4" i="18"/>
  <c r="O8" i="18"/>
  <c r="N8" i="18" s="1"/>
  <c r="M9" i="18"/>
  <c r="N9" i="18" s="1"/>
  <c r="M3" i="18"/>
  <c r="N3" i="18" s="1"/>
  <c r="M11" i="18"/>
  <c r="N11" i="18" s="1"/>
  <c r="M5" i="18"/>
  <c r="N5" i="18" s="1"/>
  <c r="M13" i="18"/>
  <c r="N13" i="18" s="1"/>
  <c r="O7" i="17"/>
  <c r="M7" i="17"/>
  <c r="M13" i="17"/>
  <c r="N13" i="17" s="1"/>
  <c r="M19" i="17"/>
  <c r="N19" i="17" s="1"/>
  <c r="O10" i="17"/>
  <c r="M10" i="17"/>
  <c r="M6" i="17"/>
  <c r="O6" i="17"/>
  <c r="M9" i="17"/>
  <c r="O9" i="17"/>
  <c r="M3" i="17"/>
  <c r="O3" i="17"/>
  <c r="O2" i="17"/>
  <c r="M2" i="17"/>
  <c r="O4" i="17"/>
  <c r="M4" i="17"/>
  <c r="M8" i="17"/>
  <c r="O8" i="17"/>
  <c r="O14" i="17"/>
  <c r="N14" i="17" s="1"/>
  <c r="M5" i="17"/>
  <c r="N5" i="17" s="1"/>
  <c r="M16" i="17"/>
  <c r="N16" i="17" s="1"/>
  <c r="M4" i="16"/>
  <c r="O4" i="16"/>
  <c r="O6" i="16"/>
  <c r="M6" i="16"/>
  <c r="M7" i="16"/>
  <c r="O7" i="16"/>
  <c r="M9" i="16"/>
  <c r="O9" i="16"/>
  <c r="M2" i="16"/>
  <c r="O10" i="16"/>
  <c r="M10" i="16"/>
  <c r="O13" i="16"/>
  <c r="M13" i="16"/>
  <c r="M12" i="16"/>
  <c r="O12" i="16"/>
  <c r="O5" i="16"/>
  <c r="N5" i="16" s="1"/>
  <c r="O3" i="16"/>
  <c r="N3" i="16" s="1"/>
  <c r="O8" i="16"/>
  <c r="N8" i="16" s="1"/>
  <c r="O9" i="15"/>
  <c r="M9" i="15"/>
  <c r="O8" i="15"/>
  <c r="M8" i="15"/>
  <c r="M2" i="15"/>
  <c r="O2" i="15"/>
  <c r="M10" i="15"/>
  <c r="O10" i="15"/>
  <c r="M3" i="15"/>
  <c r="O3" i="15"/>
  <c r="M11" i="15"/>
  <c r="O11" i="15"/>
  <c r="O5" i="15"/>
  <c r="M5" i="15"/>
  <c r="O12" i="15"/>
  <c r="M12" i="15"/>
  <c r="M6" i="15"/>
  <c r="O6" i="15"/>
  <c r="O13" i="15"/>
  <c r="M13" i="15"/>
  <c r="M7" i="15"/>
  <c r="O7" i="15"/>
  <c r="O4" i="15"/>
  <c r="M4" i="15"/>
  <c r="M2" i="13"/>
  <c r="O2" i="13"/>
  <c r="M7" i="14"/>
  <c r="O7" i="14"/>
  <c r="M2" i="14"/>
  <c r="N2" i="14" s="1"/>
  <c r="O3" i="14"/>
  <c r="M3" i="14"/>
  <c r="O4" i="14"/>
  <c r="M4" i="14"/>
  <c r="O5" i="14"/>
  <c r="M5" i="14"/>
  <c r="O11" i="14"/>
  <c r="M11" i="14"/>
  <c r="O12" i="14"/>
  <c r="M12" i="14"/>
  <c r="O13" i="14"/>
  <c r="M13" i="14"/>
  <c r="M10" i="14"/>
  <c r="O10" i="14"/>
  <c r="M6" i="14"/>
  <c r="O6" i="14"/>
  <c r="O8" i="14"/>
  <c r="M8" i="14"/>
  <c r="M9" i="14"/>
  <c r="N9" i="14" s="1"/>
  <c r="O9" i="13"/>
  <c r="N9" i="13" s="1"/>
  <c r="O5" i="13"/>
  <c r="N5" i="13" s="1"/>
  <c r="O14" i="13"/>
  <c r="N14" i="13" s="1"/>
  <c r="O4" i="13"/>
  <c r="N4" i="13" s="1"/>
  <c r="O15" i="13"/>
  <c r="N15" i="13" s="1"/>
  <c r="O8" i="13"/>
  <c r="N8" i="13" s="1"/>
  <c r="O10" i="13"/>
  <c r="N10" i="13" s="1"/>
  <c r="O9" i="12"/>
  <c r="N9" i="12" s="1"/>
  <c r="O8" i="12"/>
  <c r="N8" i="12" s="1"/>
  <c r="M2" i="12"/>
  <c r="N2" i="12" s="1"/>
  <c r="O11" i="11"/>
  <c r="N11" i="11" s="1"/>
  <c r="M8" i="11"/>
  <c r="N8" i="11" s="1"/>
  <c r="M5" i="11"/>
  <c r="N5" i="11" s="1"/>
  <c r="M6" i="11"/>
  <c r="N6" i="11" s="1"/>
  <c r="M9" i="11"/>
  <c r="N9" i="11" s="1"/>
  <c r="M14" i="11"/>
  <c r="N14" i="11" s="1"/>
  <c r="M7" i="11"/>
  <c r="N7" i="11" s="1"/>
  <c r="M4" i="11"/>
  <c r="N4" i="11" s="1"/>
  <c r="M10" i="11"/>
  <c r="N10" i="11" s="1"/>
  <c r="M3" i="11"/>
  <c r="N3" i="11" s="1"/>
  <c r="M4" i="12"/>
  <c r="N4" i="12" s="1"/>
  <c r="M5" i="12"/>
  <c r="N5" i="12" s="1"/>
  <c r="M7" i="12"/>
  <c r="N7" i="12" s="1"/>
  <c r="M11" i="13"/>
  <c r="N11" i="13" s="1"/>
  <c r="M7" i="13"/>
  <c r="N7" i="13" s="1"/>
  <c r="M3" i="13"/>
  <c r="N3" i="13" s="1"/>
  <c r="M12" i="11"/>
  <c r="N12" i="11" s="1"/>
  <c r="M3" i="12"/>
  <c r="N3" i="12" s="1"/>
  <c r="M6" i="13"/>
  <c r="N6" i="13" s="1"/>
  <c r="N15" i="24" l="1"/>
  <c r="N12" i="24"/>
  <c r="N17" i="25"/>
  <c r="N8" i="19"/>
  <c r="N5" i="15"/>
  <c r="N11" i="24"/>
  <c r="N17" i="24"/>
  <c r="N12" i="16"/>
  <c r="N6" i="19"/>
  <c r="N8" i="20"/>
  <c r="N7" i="24"/>
  <c r="N16" i="23"/>
  <c r="N8" i="23"/>
  <c r="N9" i="15"/>
  <c r="N10" i="19"/>
  <c r="N12" i="20"/>
  <c r="N12" i="14"/>
  <c r="N3" i="14"/>
  <c r="N2" i="17"/>
  <c r="N17" i="20"/>
  <c r="N10" i="23"/>
  <c r="N13" i="15"/>
  <c r="N24" i="24"/>
  <c r="N2" i="21"/>
  <c r="N8" i="21"/>
  <c r="N14" i="21"/>
  <c r="N13" i="14"/>
  <c r="N4" i="17"/>
  <c r="N10" i="18"/>
  <c r="N17" i="23"/>
  <c r="N7" i="14"/>
  <c r="N11" i="20"/>
  <c r="N15" i="20"/>
  <c r="N16" i="25"/>
  <c r="N23" i="25"/>
  <c r="N6" i="15"/>
  <c r="N4" i="15"/>
  <c r="N12" i="15"/>
  <c r="N14" i="25"/>
  <c r="N18" i="24"/>
  <c r="N9" i="19"/>
  <c r="N10" i="17"/>
  <c r="N2" i="13"/>
  <c r="N11" i="14"/>
  <c r="N18" i="20"/>
  <c r="N19" i="20"/>
  <c r="N20" i="24"/>
  <c r="N10" i="16"/>
  <c r="N6" i="16"/>
  <c r="N4" i="18"/>
  <c r="N7" i="18"/>
  <c r="N10" i="21"/>
  <c r="N21" i="25"/>
  <c r="N13" i="25"/>
  <c r="N19" i="24"/>
  <c r="N11" i="16"/>
  <c r="N19" i="19"/>
  <c r="N23" i="19"/>
  <c r="N5" i="25"/>
  <c r="N9" i="16"/>
  <c r="N6" i="20"/>
  <c r="N10" i="24"/>
  <c r="N12" i="18"/>
  <c r="N7" i="23"/>
  <c r="N4" i="16"/>
  <c r="N13" i="16"/>
  <c r="N7" i="21"/>
  <c r="N20" i="19"/>
  <c r="N15" i="25"/>
  <c r="N22" i="25"/>
  <c r="N10" i="25"/>
  <c r="N4" i="21"/>
  <c r="N9" i="24"/>
  <c r="N4" i="24"/>
  <c r="N23" i="24"/>
  <c r="N5" i="24"/>
  <c r="N14" i="24"/>
  <c r="N4" i="25"/>
  <c r="N9" i="25"/>
  <c r="N7" i="25"/>
  <c r="N3" i="25"/>
  <c r="N6" i="25"/>
  <c r="N4" i="20"/>
  <c r="N3" i="20"/>
  <c r="N13" i="20"/>
  <c r="N20" i="20"/>
  <c r="N22" i="20"/>
  <c r="N10" i="20"/>
  <c r="N23" i="20"/>
  <c r="N3" i="19"/>
  <c r="N22" i="19"/>
  <c r="N18" i="19"/>
  <c r="N21" i="19"/>
  <c r="N14" i="19"/>
  <c r="N17" i="19"/>
  <c r="N12" i="19"/>
  <c r="N2" i="19"/>
  <c r="N13" i="19"/>
  <c r="N9" i="23"/>
  <c r="N14" i="23"/>
  <c r="N5" i="23"/>
  <c r="N6" i="23"/>
  <c r="N13" i="23"/>
  <c r="N11" i="23"/>
  <c r="N2" i="23"/>
  <c r="N15" i="21"/>
  <c r="N16" i="21"/>
  <c r="N13" i="21"/>
  <c r="N9" i="21"/>
  <c r="N11" i="21"/>
  <c r="N5" i="21"/>
  <c r="N6" i="21"/>
  <c r="N6" i="18"/>
  <c r="N2" i="18"/>
  <c r="N7" i="17"/>
  <c r="N8" i="17"/>
  <c r="N9" i="17"/>
  <c r="N6" i="17"/>
  <c r="N3" i="17"/>
  <c r="N7" i="16"/>
  <c r="N2" i="16"/>
  <c r="N10" i="15"/>
  <c r="N2" i="15"/>
  <c r="N11" i="15"/>
  <c r="N8" i="15"/>
  <c r="N7" i="15"/>
  <c r="N3" i="15"/>
  <c r="N8" i="14"/>
  <c r="N5" i="14"/>
  <c r="N4" i="14"/>
  <c r="N6" i="14"/>
  <c r="N10" i="14"/>
  <c r="M2" i="11" l="1"/>
  <c r="N2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<sst xmlns="http://schemas.openxmlformats.org/spreadsheetml/2006/main" count="1037" uniqueCount="418">
  <si>
    <t>Plass</t>
  </si>
  <si>
    <t>Etternavn</t>
  </si>
  <si>
    <t>Fornavn</t>
  </si>
  <si>
    <t>Klubb</t>
  </si>
  <si>
    <t>Klasse</t>
  </si>
  <si>
    <t>J13</t>
  </si>
  <si>
    <t>G13</t>
  </si>
  <si>
    <t>J14</t>
  </si>
  <si>
    <t>G14</t>
  </si>
  <si>
    <t>J15</t>
  </si>
  <si>
    <t>G15</t>
  </si>
  <si>
    <t>J16</t>
  </si>
  <si>
    <t>K17</t>
  </si>
  <si>
    <t>M17</t>
  </si>
  <si>
    <t>G16</t>
  </si>
  <si>
    <t>K18</t>
  </si>
  <si>
    <t>M18</t>
  </si>
  <si>
    <t>M19-20</t>
  </si>
  <si>
    <t>K19-20</t>
  </si>
  <si>
    <t>1</t>
  </si>
  <si>
    <t>2</t>
  </si>
  <si>
    <t>3</t>
  </si>
  <si>
    <t>4</t>
  </si>
  <si>
    <t>5</t>
  </si>
  <si>
    <t>6</t>
  </si>
  <si>
    <t>Gunvor Munthe-Kaas</t>
  </si>
  <si>
    <t>Tveiten</t>
  </si>
  <si>
    <t>IL Skrim</t>
  </si>
  <si>
    <t>Julie</t>
  </si>
  <si>
    <t>Moen-Nordseth</t>
  </si>
  <si>
    <t>Konnerud IL</t>
  </si>
  <si>
    <t>Vilde Larsen</t>
  </si>
  <si>
    <t>Røed</t>
  </si>
  <si>
    <t>Krødsherad IL</t>
  </si>
  <si>
    <t>Oda Jegleim</t>
  </si>
  <si>
    <t>Eldstad</t>
  </si>
  <si>
    <t>Gol IL</t>
  </si>
  <si>
    <t>Lykke</t>
  </si>
  <si>
    <t>Evensen</t>
  </si>
  <si>
    <t>Ylva Teigen</t>
  </si>
  <si>
    <t>Staib</t>
  </si>
  <si>
    <t>Linnea</t>
  </si>
  <si>
    <t>Edborg-Lilleås</t>
  </si>
  <si>
    <t>Eiker SK</t>
  </si>
  <si>
    <t>Signe</t>
  </si>
  <si>
    <t>Leinaas-Andersen</t>
  </si>
  <si>
    <t>Mina Jahren</t>
  </si>
  <si>
    <t>Ludvigsen</t>
  </si>
  <si>
    <t>Iben Korsbøen</t>
  </si>
  <si>
    <t>Huse</t>
  </si>
  <si>
    <t>Drammen Strong</t>
  </si>
  <si>
    <t>Tiril</t>
  </si>
  <si>
    <t>Gihle</t>
  </si>
  <si>
    <t>Holeværingen IL</t>
  </si>
  <si>
    <t>IF Sturla</t>
  </si>
  <si>
    <t xml:space="preserve">IL Holeværingen </t>
  </si>
  <si>
    <t>Mikkel Mohn</t>
  </si>
  <si>
    <t>Herstad</t>
  </si>
  <si>
    <t>Sebastian</t>
  </si>
  <si>
    <t>Skinnes</t>
  </si>
  <si>
    <t>Lier IL</t>
  </si>
  <si>
    <t>Fabian Modig</t>
  </si>
  <si>
    <t>Bauer</t>
  </si>
  <si>
    <t>Christian Næss</t>
  </si>
  <si>
    <t>Mathiesen</t>
  </si>
  <si>
    <t>Haugsbygd IF</t>
  </si>
  <si>
    <t>Benjamin</t>
  </si>
  <si>
    <t>van Leeuwen</t>
  </si>
  <si>
    <t>Edvard</t>
  </si>
  <si>
    <t>Adamsen</t>
  </si>
  <si>
    <t>Jo Mikael</t>
  </si>
  <si>
    <t>Cederqvist</t>
  </si>
  <si>
    <t>Mjøndalen IF</t>
  </si>
  <si>
    <t>Ferdinand Bang</t>
  </si>
  <si>
    <t>Øhren</t>
  </si>
  <si>
    <t>Even</t>
  </si>
  <si>
    <t>Myklebust</t>
  </si>
  <si>
    <t>Helmer</t>
  </si>
  <si>
    <t>Jakobsen</t>
  </si>
  <si>
    <t>Joakim</t>
  </si>
  <si>
    <t>Pletan</t>
  </si>
  <si>
    <t>Eggedal IL</t>
  </si>
  <si>
    <t>Sondre Ness</t>
  </si>
  <si>
    <t>Andreassen</t>
  </si>
  <si>
    <t>Gjerpenkollen Hoppkl.</t>
  </si>
  <si>
    <t>Adele Marie Myhre</t>
  </si>
  <si>
    <t>Karlsen</t>
  </si>
  <si>
    <t>Jenny</t>
  </si>
  <si>
    <t>Faksvåg</t>
  </si>
  <si>
    <t>Tekla Ovidie Holm</t>
  </si>
  <si>
    <t>Trondsen</t>
  </si>
  <si>
    <t>Therese Lien</t>
  </si>
  <si>
    <t>Skaug</t>
  </si>
  <si>
    <t>Ida</t>
  </si>
  <si>
    <t>Stokke</t>
  </si>
  <si>
    <t>Sjåstad/Vestre Lier IL</t>
  </si>
  <si>
    <t>Mathilde</t>
  </si>
  <si>
    <t>Vik</t>
  </si>
  <si>
    <t>Hermine</t>
  </si>
  <si>
    <t>Sønsterud</t>
  </si>
  <si>
    <t>Amilie</t>
  </si>
  <si>
    <t>Mjølstad-Skinnes</t>
  </si>
  <si>
    <t>Vilde Bendiksen</t>
  </si>
  <si>
    <t>Askim</t>
  </si>
  <si>
    <t>Ethnie Zillah Judith</t>
  </si>
  <si>
    <t>Cosby</t>
  </si>
  <si>
    <t>Hannah Nordnes</t>
  </si>
  <si>
    <t>Tveito</t>
  </si>
  <si>
    <t>Drammens Ballkl.</t>
  </si>
  <si>
    <t>Sjåstad/V. Lier IL</t>
  </si>
  <si>
    <t>IL Holeværingen</t>
  </si>
  <si>
    <t>Henrik Slapgård</t>
  </si>
  <si>
    <t>Nordeng</t>
  </si>
  <si>
    <t>Herman Granaas</t>
  </si>
  <si>
    <t>Bjerke</t>
  </si>
  <si>
    <t>Max</t>
  </si>
  <si>
    <t>Haverstad</t>
  </si>
  <si>
    <t>Jacob</t>
  </si>
  <si>
    <t>Toftøy-Lohne</t>
  </si>
  <si>
    <t>Vilmer Olai</t>
  </si>
  <si>
    <t>Realfsen</t>
  </si>
  <si>
    <t>Andreas</t>
  </si>
  <si>
    <t>Grønnevik</t>
  </si>
  <si>
    <t>Philip</t>
  </si>
  <si>
    <t>Bergan</t>
  </si>
  <si>
    <t>William</t>
  </si>
  <si>
    <t>Smedberg</t>
  </si>
  <si>
    <t>Fredrik Bjørnebye</t>
  </si>
  <si>
    <t>Jensen</t>
  </si>
  <si>
    <t>Jørgen Steinbru</t>
  </si>
  <si>
    <t>Lillemoen</t>
  </si>
  <si>
    <t>Magnus Medhaug</t>
  </si>
  <si>
    <t>Simonsen</t>
  </si>
  <si>
    <t>Benedikt Rogne</t>
  </si>
  <si>
    <t>Tønnessen</t>
  </si>
  <si>
    <t>Trym Håkon</t>
  </si>
  <si>
    <t>Solberg</t>
  </si>
  <si>
    <t>Marcus Borgli</t>
  </si>
  <si>
    <t>Randgaard</t>
  </si>
  <si>
    <t>Christine Brustad</t>
  </si>
  <si>
    <t>Holt</t>
  </si>
  <si>
    <t>Therese Dæhli</t>
  </si>
  <si>
    <t>Hansen</t>
  </si>
  <si>
    <t>Madelen Skjørvold</t>
  </si>
  <si>
    <t>Alexandersen</t>
  </si>
  <si>
    <t>Ringkollen SK</t>
  </si>
  <si>
    <t>Sigrid Kihle</t>
  </si>
  <si>
    <t>Nymoen</t>
  </si>
  <si>
    <t>Ådal IL</t>
  </si>
  <si>
    <t>Elise Telnes</t>
  </si>
  <si>
    <t>Åshammer</t>
  </si>
  <si>
    <t>Anneli Heien</t>
  </si>
  <si>
    <t>Sælebakke</t>
  </si>
  <si>
    <t>Henriette Iversen</t>
  </si>
  <si>
    <t>Bergh</t>
  </si>
  <si>
    <t>Sofie</t>
  </si>
  <si>
    <t>Skare</t>
  </si>
  <si>
    <t>Ulrik</t>
  </si>
  <si>
    <t>Asmyhr-Øpstad</t>
  </si>
  <si>
    <t>Even Munch</t>
  </si>
  <si>
    <t>Christoffersen</t>
  </si>
  <si>
    <t>Oliver</t>
  </si>
  <si>
    <t>Spillum</t>
  </si>
  <si>
    <t>Oscar</t>
  </si>
  <si>
    <t>Emil</t>
  </si>
  <si>
    <t>Johansen</t>
  </si>
  <si>
    <t>Eirik Ness</t>
  </si>
  <si>
    <t>Henrik Bakken</t>
  </si>
  <si>
    <t>Nerigård</t>
  </si>
  <si>
    <t>Kristian Øksnevad</t>
  </si>
  <si>
    <t>Engebakken</t>
  </si>
  <si>
    <t>IF Birkebeineren</t>
  </si>
  <si>
    <t>Karoline Røkeberg</t>
  </si>
  <si>
    <t>Stranden</t>
  </si>
  <si>
    <t>Hedda</t>
  </si>
  <si>
    <t>Nestegård-Bolstad</t>
  </si>
  <si>
    <t>Molly Marie</t>
  </si>
  <si>
    <t>Jacobsen</t>
  </si>
  <si>
    <t>Ingeborg</t>
  </si>
  <si>
    <t>Hoen-Lund</t>
  </si>
  <si>
    <t>Elias</t>
  </si>
  <si>
    <t>Amund Antczak</t>
  </si>
  <si>
    <t>Bjerregaard</t>
  </si>
  <si>
    <t>Linus Gregersen</t>
  </si>
  <si>
    <t>Bolstad</t>
  </si>
  <si>
    <t>Lars Christian Granaas</t>
  </si>
  <si>
    <t>Ole Kristian</t>
  </si>
  <si>
    <t>Hennum</t>
  </si>
  <si>
    <t>Fredrik</t>
  </si>
  <si>
    <t>William Francis Ashworth S</t>
  </si>
  <si>
    <t>Philip Johan</t>
  </si>
  <si>
    <t>Langset</t>
  </si>
  <si>
    <t>Johann</t>
  </si>
  <si>
    <t>Jesper</t>
  </si>
  <si>
    <t>Solsem</t>
  </si>
  <si>
    <t>Peder Malmberg</t>
  </si>
  <si>
    <t>Ravnsborg</t>
  </si>
  <si>
    <t>Edvard Holten</t>
  </si>
  <si>
    <t>Adolfsen</t>
  </si>
  <si>
    <t>Nordal</t>
  </si>
  <si>
    <t>Røsjø</t>
  </si>
  <si>
    <t>Oliver Hårberg</t>
  </si>
  <si>
    <t>Tharaldsen</t>
  </si>
  <si>
    <t>Adine Amalie</t>
  </si>
  <si>
    <t>Hunstad</t>
  </si>
  <si>
    <t>Eivor Rimstad</t>
  </si>
  <si>
    <t>Intelhus</t>
  </si>
  <si>
    <t>Hemsedal IL</t>
  </si>
  <si>
    <t>Hannah Martine</t>
  </si>
  <si>
    <t>Christina</t>
  </si>
  <si>
    <t>Frøhaug</t>
  </si>
  <si>
    <t>Guro Slapgård</t>
  </si>
  <si>
    <t>Simen Fotland</t>
  </si>
  <si>
    <t>Berntzen</t>
  </si>
  <si>
    <t>Adrian Michael</t>
  </si>
  <si>
    <t>Sander</t>
  </si>
  <si>
    <t>Akselsen</t>
  </si>
  <si>
    <t>Petter</t>
  </si>
  <si>
    <t>Laukli</t>
  </si>
  <si>
    <t>Alexander Stokke</t>
  </si>
  <si>
    <t>Hestvedt</t>
  </si>
  <si>
    <t>Simostranda IL</t>
  </si>
  <si>
    <t>Olai</t>
  </si>
  <si>
    <t>Theodor</t>
  </si>
  <si>
    <t>Sverre</t>
  </si>
  <si>
    <t>Aasand</t>
  </si>
  <si>
    <t>Helene</t>
  </si>
  <si>
    <t>Tegdal</t>
  </si>
  <si>
    <t>Marianne Haug</t>
  </si>
  <si>
    <t>Teigen</t>
  </si>
  <si>
    <t>Magnhild</t>
  </si>
  <si>
    <t>Erle Meinke</t>
  </si>
  <si>
    <t>Kylland</t>
  </si>
  <si>
    <t>Ingrid</t>
  </si>
  <si>
    <t>Thomasrud</t>
  </si>
  <si>
    <t>Marthe Thorsby</t>
  </si>
  <si>
    <t>Sæterli</t>
  </si>
  <si>
    <t>Mone</t>
  </si>
  <si>
    <t>Småge-Hilsen</t>
  </si>
  <si>
    <t>Jørgen</t>
  </si>
  <si>
    <t>Kjerstadmo</t>
  </si>
  <si>
    <t>Hans Øyvind</t>
  </si>
  <si>
    <t>Sundve</t>
  </si>
  <si>
    <t>Simen</t>
  </si>
  <si>
    <t>Bøygard</t>
  </si>
  <si>
    <t>Tobias Bjønnes</t>
  </si>
  <si>
    <t>Olsen</t>
  </si>
  <si>
    <t>Aleksander</t>
  </si>
  <si>
    <t>Bjeglerud</t>
  </si>
  <si>
    <t>Kristiane Antczak</t>
  </si>
  <si>
    <t>Tuva Meinke</t>
  </si>
  <si>
    <t>Emilie Rustand</t>
  </si>
  <si>
    <t>Rørhuus-Øie</t>
  </si>
  <si>
    <t>Frida Bjerke</t>
  </si>
  <si>
    <t>Aabel</t>
  </si>
  <si>
    <t>Emilie</t>
  </si>
  <si>
    <t>Sagberg</t>
  </si>
  <si>
    <t>Herman</t>
  </si>
  <si>
    <t>Asmyhr-Andersen</t>
  </si>
  <si>
    <t>Amundsen</t>
  </si>
  <si>
    <t>Eivind</t>
  </si>
  <si>
    <t>Kollerud</t>
  </si>
  <si>
    <t>Lauvlid</t>
  </si>
  <si>
    <t>Laurits</t>
  </si>
  <si>
    <t>Jakob</t>
  </si>
  <si>
    <t>Even Sveaass</t>
  </si>
  <si>
    <t>Elias Nagypal</t>
  </si>
  <si>
    <t>Svendsen</t>
  </si>
  <si>
    <t>Jens Langgård</t>
  </si>
  <si>
    <t>Lund</t>
  </si>
  <si>
    <t>Sondre Larsen</t>
  </si>
  <si>
    <t>Georg Knudsen</t>
  </si>
  <si>
    <t>Vikersund IF</t>
  </si>
  <si>
    <t>Sebastian Menzel</t>
  </si>
  <si>
    <t>Øyen</t>
  </si>
  <si>
    <t>Storaas-Ånnestad</t>
  </si>
  <si>
    <t>Anton</t>
  </si>
  <si>
    <t>Bulava</t>
  </si>
  <si>
    <t>Julie Fundingsrud</t>
  </si>
  <si>
    <t>Eilertsen</t>
  </si>
  <si>
    <t>Sjåstad/V.Lier IL</t>
  </si>
  <si>
    <t>Elise Bergan</t>
  </si>
  <si>
    <t>Kjemperud</t>
  </si>
  <si>
    <t>Julie Larsen</t>
  </si>
  <si>
    <t>Westby</t>
  </si>
  <si>
    <t>Thea Marie</t>
  </si>
  <si>
    <t>Frøvold</t>
  </si>
  <si>
    <t>Maxander</t>
  </si>
  <si>
    <t>Liavaag</t>
  </si>
  <si>
    <t>Jens Theodor</t>
  </si>
  <si>
    <t>Raaen</t>
  </si>
  <si>
    <t>Sverre August</t>
  </si>
  <si>
    <t>Jægtvik</t>
  </si>
  <si>
    <t>Linus Granlund</t>
  </si>
  <si>
    <t>Wermskog</t>
  </si>
  <si>
    <t>Markus Hegdal</t>
  </si>
  <si>
    <t>Sommersth</t>
  </si>
  <si>
    <t xml:space="preserve">Snorre </t>
  </si>
  <si>
    <t>Raaen-Karlsson</t>
  </si>
  <si>
    <t>Nora</t>
  </si>
  <si>
    <t>Olstad</t>
  </si>
  <si>
    <t>Geilo IL</t>
  </si>
  <si>
    <t>Live Hjelmeset</t>
  </si>
  <si>
    <t>Fragått</t>
  </si>
  <si>
    <t>Øvre Sigdal IL</t>
  </si>
  <si>
    <t>Elise Bjønnes</t>
  </si>
  <si>
    <t>Thea</t>
  </si>
  <si>
    <t>Busland</t>
  </si>
  <si>
    <t>Lars Magnus</t>
  </si>
  <si>
    <t>Dalby</t>
  </si>
  <si>
    <t xml:space="preserve">Arvid Elias  </t>
  </si>
  <si>
    <t>Tarjei Hovda</t>
  </si>
  <si>
    <t>Mathisen</t>
  </si>
  <si>
    <t>Emil Nikolai Preus</t>
  </si>
  <si>
    <t>Næss</t>
  </si>
  <si>
    <t>Ringkollen Skikl.</t>
  </si>
  <si>
    <t>Eiker Skikl.</t>
  </si>
  <si>
    <t>Helga Hjelmeset</t>
  </si>
  <si>
    <t>Amalie Løvlid</t>
  </si>
  <si>
    <t>Hollerud</t>
  </si>
  <si>
    <t>Vilde Marken</t>
  </si>
  <si>
    <t>Bjørnsrud</t>
  </si>
  <si>
    <t>Lilleland-Olsen</t>
  </si>
  <si>
    <t>Martine</t>
  </si>
  <si>
    <t>Thorud</t>
  </si>
  <si>
    <t>Synne Wollebæk</t>
  </si>
  <si>
    <t>Veslestølen</t>
  </si>
  <si>
    <t>Margret Hjelmeset</t>
  </si>
  <si>
    <t>Ingrid Katteland</t>
  </si>
  <si>
    <t>Kihle</t>
  </si>
  <si>
    <t>Louise Marken</t>
  </si>
  <si>
    <t>Tronrud</t>
  </si>
  <si>
    <t>Eirik Marken</t>
  </si>
  <si>
    <t xml:space="preserve">Kristoffer Ødemark </t>
  </si>
  <si>
    <t>Aaby</t>
  </si>
  <si>
    <t>Nedre Sigdal IF</t>
  </si>
  <si>
    <t>Jan Alexander</t>
  </si>
  <si>
    <t>Stub</t>
  </si>
  <si>
    <t>Krangnes</t>
  </si>
  <si>
    <t>Trøseng</t>
  </si>
  <si>
    <t>Olivia</t>
  </si>
  <si>
    <t>Sondre</t>
  </si>
  <si>
    <t>Gregertsen</t>
  </si>
  <si>
    <t>Felix</t>
  </si>
  <si>
    <t>Sindre Elias</t>
  </si>
  <si>
    <t>Lysheden-Vogt</t>
  </si>
  <si>
    <t>Gjendine Helmen</t>
  </si>
  <si>
    <t>Trontveit</t>
  </si>
  <si>
    <t>Leah Hochnowska</t>
  </si>
  <si>
    <t>Victoria Lassen</t>
  </si>
  <si>
    <t>Strømsod</t>
  </si>
  <si>
    <t>Fulford</t>
  </si>
  <si>
    <t>Iselin</t>
  </si>
  <si>
    <t>Werket-Haug</t>
  </si>
  <si>
    <t>Ulrik Helmen</t>
  </si>
  <si>
    <t>Filip Hochnowski</t>
  </si>
  <si>
    <t>Magnus</t>
  </si>
  <si>
    <t>Wichmann</t>
  </si>
  <si>
    <t>Hermine Amundsen</t>
  </si>
  <si>
    <t>Kahrs</t>
  </si>
  <si>
    <t>Alva</t>
  </si>
  <si>
    <t>Jônsson</t>
  </si>
  <si>
    <t xml:space="preserve">Klara Helena </t>
  </si>
  <si>
    <t>Olsson</t>
  </si>
  <si>
    <t xml:space="preserve">Christopher T. </t>
  </si>
  <si>
    <t>von Tangen</t>
  </si>
  <si>
    <t>Ingrid Reine</t>
  </si>
  <si>
    <t>Schelander</t>
  </si>
  <si>
    <t>Drammen Ballklubb</t>
  </si>
  <si>
    <t>Daniel Fic</t>
  </si>
  <si>
    <t>Bråten</t>
  </si>
  <si>
    <t>Eira Kanutte Holm</t>
  </si>
  <si>
    <t>Ringkollen Skiklubb</t>
  </si>
  <si>
    <t>Madicken A.</t>
  </si>
  <si>
    <t>Vilma Lier</t>
  </si>
  <si>
    <t>Bakken</t>
  </si>
  <si>
    <t>Smeby</t>
  </si>
  <si>
    <t>Hedda Lysaker</t>
  </si>
  <si>
    <t>Jack A.E.</t>
  </si>
  <si>
    <t>Boström</t>
  </si>
  <si>
    <t>Sjur</t>
  </si>
  <si>
    <t>Hermine Røine</t>
  </si>
  <si>
    <t>Nybakken</t>
  </si>
  <si>
    <t>Mathea</t>
  </si>
  <si>
    <t>Landsverk-Helgestad</t>
  </si>
  <si>
    <t>Maja Randa</t>
  </si>
  <si>
    <t>Gjerden</t>
  </si>
  <si>
    <t>Niklas Fagermo</t>
  </si>
  <si>
    <t>Robertsen</t>
  </si>
  <si>
    <t>Silje Normann</t>
  </si>
  <si>
    <t>Nybråten</t>
  </si>
  <si>
    <t>Kaja Hagtvedt</t>
  </si>
  <si>
    <t>Eng</t>
  </si>
  <si>
    <t>Svein Nikolai</t>
  </si>
  <si>
    <t>Helling</t>
  </si>
  <si>
    <t>Petter Sveaass</t>
  </si>
  <si>
    <t>Tov</t>
  </si>
  <si>
    <t>Tellende poeng</t>
  </si>
  <si>
    <t xml:space="preserve">plass </t>
  </si>
  <si>
    <t xml:space="preserve">poeng </t>
  </si>
  <si>
    <t>Plass #6</t>
  </si>
  <si>
    <t xml:space="preserve">Poeng totalt </t>
  </si>
  <si>
    <t>Antall renn</t>
  </si>
  <si>
    <t>Harald Juel</t>
  </si>
  <si>
    <t>Fredrerichsen</t>
  </si>
  <si>
    <t>Julian Bakken</t>
  </si>
  <si>
    <t>Skaret</t>
  </si>
  <si>
    <t>Holeværingen</t>
  </si>
  <si>
    <t xml:space="preserve">Håkon </t>
  </si>
  <si>
    <t>Breie</t>
  </si>
  <si>
    <t>Jan Peter</t>
  </si>
  <si>
    <t>Spiten</t>
  </si>
  <si>
    <t>Skrim IL</t>
  </si>
  <si>
    <t>Sofia H.</t>
  </si>
  <si>
    <t>Flaget</t>
  </si>
  <si>
    <t xml:space="preserve">Live N. </t>
  </si>
  <si>
    <t>Sørsbøl</t>
  </si>
  <si>
    <t xml:space="preserve">Sunniva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</si>
</sst>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;###0"/>
  </numFmts>
  <fonts count="1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1"/>
      <color indexed="8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2" borderId="3" applyNumberFormat="0" applyAlignment="0" applyProtection="0"/>
  </cellStyleXfs>
  <cellXfs count="131">
    <xf numFmtId="0" fontId="0" fillId="0" borderId="0" xfId="0"/>
    <xf numFmtId="0" fontId="0" fillId="0" borderId="0" xfId="0" applyAlignment="1">
      <alignment horizontal="center"/>
    </xf>
    <xf numFmtId="0" fontId="8" fillId="0" borderId="1" xfId="0" applyFont="1" applyBorder="1"/>
    <xf numFmtId="0" fontId="0" fillId="0" borderId="1" xfId="0" applyBorder="1"/>
    <xf numFmtId="0" fontId="4" fillId="0" borderId="1" xfId="1" applyFont="1" applyFill="1" applyBorder="1"/>
    <xf numFmtId="0" fontId="7" fillId="0" borderId="1" xfId="1" applyFont="1" applyFill="1" applyBorder="1"/>
    <xf numFmtId="0" fontId="1" fillId="0" borderId="1" xfId="0" applyFont="1" applyBorder="1"/>
    <xf numFmtId="0" fontId="0" fillId="0" borderId="1" xfId="1" applyFont="1" applyFill="1" applyBorder="1"/>
    <xf numFmtId="0" fontId="5" fillId="0" borderId="0" xfId="0" applyFont="1" applyAlignment="1">
      <alignment horizontal="center"/>
    </xf>
    <xf numFmtId="0" fontId="4" fillId="0" borderId="1" xfId="1" applyFont="1" applyFill="1" applyBorder="1" applyAlignment="1">
      <alignment horizontal="right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1" fillId="0" borderId="1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/>
    </xf>
    <xf numFmtId="0" fontId="0" fillId="0" borderId="1" xfId="1" applyFont="1" applyFill="1" applyBorder="1" applyAlignment="1">
      <alignment horizontal="right"/>
    </xf>
    <xf numFmtId="0" fontId="0" fillId="3" borderId="0" xfId="0" applyFill="1"/>
    <xf numFmtId="0" fontId="1" fillId="0" borderId="6" xfId="0" applyFont="1" applyBorder="1" applyAlignment="1" applyProtection="1">
      <alignment vertical="top" wrapText="1" readingOrder="1"/>
      <protection locked="0"/>
    </xf>
    <xf numFmtId="0" fontId="0" fillId="0" borderId="6" xfId="1" applyFont="1" applyFill="1" applyBorder="1" applyAlignment="1">
      <alignment horizontal="right"/>
    </xf>
    <xf numFmtId="0" fontId="4" fillId="0" borderId="6" xfId="1" applyFont="1" applyFill="1" applyBorder="1"/>
    <xf numFmtId="0" fontId="10" fillId="0" borderId="1" xfId="0" applyFont="1" applyBorder="1" applyAlignment="1">
      <alignment horizontal="center"/>
    </xf>
    <xf numFmtId="0" fontId="7" fillId="0" borderId="2" xfId="1" applyFont="1" applyFill="1" applyBorder="1" applyAlignment="1">
      <alignment horizontal="right"/>
    </xf>
    <xf numFmtId="0" fontId="7" fillId="0" borderId="1" xfId="1" applyFont="1" applyFill="1" applyBorder="1" applyAlignment="1">
      <alignment horizontal="right"/>
    </xf>
    <xf numFmtId="0" fontId="7" fillId="0" borderId="5" xfId="1" applyFont="1" applyFill="1" applyBorder="1" applyAlignment="1">
      <alignment horizontal="right"/>
    </xf>
    <xf numFmtId="0" fontId="0" fillId="0" borderId="1" xfId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6" xfId="1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164" fontId="11" fillId="0" borderId="10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left" vertical="top" wrapText="1"/>
    </xf>
    <xf numFmtId="0" fontId="0" fillId="0" borderId="6" xfId="1" applyFont="1" applyFill="1" applyBorder="1"/>
    <xf numFmtId="0" fontId="7" fillId="0" borderId="6" xfId="1" applyFont="1" applyFill="1" applyBorder="1" applyAlignment="1">
      <alignment horizontal="right"/>
    </xf>
    <xf numFmtId="0" fontId="7" fillId="0" borderId="6" xfId="1" applyFont="1" applyFill="1" applyBorder="1"/>
    <xf numFmtId="0" fontId="1" fillId="0" borderId="6" xfId="1" applyFont="1" applyFill="1" applyBorder="1" applyAlignment="1" applyProtection="1">
      <alignment vertical="top" wrapText="1" readingOrder="1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13" fillId="0" borderId="1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Alignment="1">
      <alignment vertical="center"/>
    </xf>
    <xf numFmtId="0" fontId="3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1" xfId="1" applyFont="1" applyFill="1" applyBorder="1" applyAlignment="1" applyProtection="1">
      <alignment vertical="top" wrapText="1" readingOrder="1"/>
      <protection locked="0"/>
    </xf>
    <xf numFmtId="0" fontId="12" fillId="0" borderId="1" xfId="1" applyFont="1" applyFill="1" applyBorder="1" applyAlignment="1">
      <alignment horizontal="left" vertical="top" wrapText="1"/>
    </xf>
    <xf numFmtId="0" fontId="5" fillId="0" borderId="1" xfId="1" applyFont="1" applyFill="1" applyBorder="1" applyAlignment="1">
      <alignment horizontal="right"/>
    </xf>
    <xf numFmtId="0" fontId="0" fillId="0" borderId="10" xfId="1" applyFont="1" applyFill="1" applyBorder="1"/>
    <xf numFmtId="0" fontId="8" fillId="4" borderId="6" xfId="1" applyFont="1" applyFill="1" applyBorder="1"/>
    <xf numFmtId="0" fontId="7" fillId="4" borderId="6" xfId="1" applyFont="1" applyFill="1" applyBorder="1" applyProtection="1">
      <protection locked="0"/>
    </xf>
    <xf numFmtId="0" fontId="0" fillId="0" borderId="6" xfId="0" applyBorder="1"/>
    <xf numFmtId="0" fontId="0" fillId="0" borderId="1" xfId="0" applyBorder="1" applyAlignment="1">
      <alignment horizontal="right"/>
    </xf>
    <xf numFmtId="0" fontId="10" fillId="0" borderId="1" xfId="0" applyFont="1" applyBorder="1" applyAlignment="1">
      <alignment horizontal="right"/>
    </xf>
    <xf numFmtId="164" fontId="11" fillId="0" borderId="1" xfId="0" applyNumberFormat="1" applyFont="1" applyBorder="1" applyAlignment="1">
      <alignment horizontal="right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0" fillId="0" borderId="10" xfId="0" applyBorder="1" applyAlignment="1">
      <alignment horizontal="right"/>
    </xf>
    <xf numFmtId="0" fontId="10" fillId="0" borderId="6" xfId="0" applyFont="1" applyBorder="1" applyAlignment="1">
      <alignment horizontal="center"/>
    </xf>
    <xf numFmtId="164" fontId="11" fillId="0" borderId="15" xfId="0" applyNumberFormat="1" applyFont="1" applyBorder="1" applyAlignment="1">
      <alignment horizontal="center" vertical="top" wrapText="1"/>
    </xf>
    <xf numFmtId="0" fontId="8" fillId="4" borderId="1" xfId="1" applyFont="1" applyFill="1" applyBorder="1"/>
    <xf numFmtId="0" fontId="7" fillId="4" borderId="1" xfId="1" applyFont="1" applyFill="1" applyBorder="1" applyProtection="1">
      <protection locked="0"/>
    </xf>
    <xf numFmtId="0" fontId="0" fillId="0" borderId="15" xfId="1" applyFont="1" applyFill="1" applyBorder="1"/>
    <xf numFmtId="0" fontId="7" fillId="4" borderId="1" xfId="1" applyFont="1" applyFill="1" applyBorder="1"/>
    <xf numFmtId="0" fontId="4" fillId="0" borderId="6" xfId="1" applyFont="1" applyFill="1" applyBorder="1" applyAlignment="1">
      <alignment horizontal="right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4" fillId="0" borderId="5" xfId="1" applyFont="1" applyFill="1" applyBorder="1"/>
    <xf numFmtId="164" fontId="11" fillId="0" borderId="6" xfId="0" applyNumberFormat="1" applyFont="1" applyBorder="1" applyAlignment="1">
      <alignment horizontal="right" vertical="top" wrapText="1"/>
    </xf>
    <xf numFmtId="0" fontId="5" fillId="0" borderId="1" xfId="1" applyFont="1" applyFill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0" fillId="5" borderId="1" xfId="1" applyFont="1" applyFill="1" applyBorder="1" applyAlignment="1">
      <alignment horizontal="right"/>
    </xf>
    <xf numFmtId="0" fontId="0" fillId="0" borderId="10" xfId="0" applyBorder="1"/>
    <xf numFmtId="0" fontId="7" fillId="0" borderId="1" xfId="0" applyFont="1" applyBorder="1"/>
    <xf numFmtId="0" fontId="0" fillId="0" borderId="1" xfId="0" applyBorder="1" applyProtection="1">
      <protection locked="0"/>
    </xf>
    <xf numFmtId="0" fontId="0" fillId="5" borderId="1" xfId="1" applyFont="1" applyFill="1" applyBorder="1"/>
    <xf numFmtId="0" fontId="0" fillId="5" borderId="6" xfId="1" applyFont="1" applyFill="1" applyBorder="1"/>
    <xf numFmtId="0" fontId="0" fillId="5" borderId="1" xfId="0" applyFill="1" applyBorder="1"/>
    <xf numFmtId="0" fontId="4" fillId="5" borderId="1" xfId="1" applyFont="1" applyFill="1" applyBorder="1" applyAlignment="1">
      <alignment horizontal="right"/>
    </xf>
    <xf numFmtId="0" fontId="0" fillId="5" borderId="6" xfId="1" applyFont="1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0" borderId="1" xfId="1" applyFont="1" applyFill="1" applyBorder="1" applyAlignment="1">
      <alignment horizontal="right" vertical="top"/>
    </xf>
    <xf numFmtId="0" fontId="0" fillId="5" borderId="1" xfId="1" applyFont="1" applyFill="1" applyBorder="1" applyAlignment="1">
      <alignment horizontal="right" vertical="top"/>
    </xf>
    <xf numFmtId="0" fontId="0" fillId="0" borderId="1" xfId="0" applyBorder="1" applyAlignment="1">
      <alignment horizontal="center" vertical="top"/>
    </xf>
    <xf numFmtId="0" fontId="0" fillId="0" borderId="1" xfId="1" applyFont="1" applyFill="1" applyBorder="1" applyAlignment="1">
      <alignment horizontal="center" vertical="top"/>
    </xf>
    <xf numFmtId="0" fontId="5" fillId="0" borderId="1" xfId="1" applyFont="1" applyFill="1" applyBorder="1" applyAlignment="1">
      <alignment horizontal="center" vertical="top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7" fillId="0" borderId="2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4" fillId="5" borderId="6" xfId="1" applyFont="1" applyFill="1" applyBorder="1" applyAlignment="1">
      <alignment horizontal="right"/>
    </xf>
    <xf numFmtId="0" fontId="4" fillId="0" borderId="2" xfId="1" applyFont="1" applyFill="1" applyBorder="1"/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14" fillId="0" borderId="1" xfId="1" applyFont="1" applyFill="1" applyBorder="1" applyAlignment="1">
      <alignment horizontal="right"/>
    </xf>
    <xf numFmtId="0" fontId="5" fillId="0" borderId="1" xfId="1" applyFont="1" applyFill="1" applyBorder="1"/>
    <xf numFmtId="0" fontId="5" fillId="5" borderId="1" xfId="1" applyFont="1" applyFill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0" xfId="0" applyFont="1"/>
    <xf numFmtId="0" fontId="15" fillId="0" borderId="1" xfId="0" applyFont="1" applyBorder="1" applyAlignment="1">
      <alignment horizontal="left" vertical="top" wrapText="1"/>
    </xf>
    <xf numFmtId="0" fontId="5" fillId="3" borderId="0" xfId="0" applyFont="1" applyFill="1"/>
    <xf numFmtId="0" fontId="0" fillId="5" borderId="6" xfId="0" applyFill="1" applyBorder="1" applyAlignment="1">
      <alignment horizontal="right"/>
    </xf>
    <xf numFmtId="0" fontId="5" fillId="5" borderId="1" xfId="0" applyFont="1" applyFill="1" applyBorder="1" applyAlignment="1">
      <alignment horizontal="right"/>
    </xf>
    <xf numFmtId="0" fontId="0" fillId="0" borderId="6" xfId="0" applyBorder="1" applyAlignment="1">
      <alignment horizontal="right"/>
    </xf>
    <xf numFmtId="0" fontId="16" fillId="0" borderId="1" xfId="0" applyFont="1" applyBorder="1" applyAlignment="1" applyProtection="1">
      <alignment vertical="top" wrapText="1" readingOrder="1"/>
      <protection locked="0"/>
    </xf>
    <xf numFmtId="0" fontId="4" fillId="0" borderId="1" xfId="1" applyFont="1" applyFill="1" applyBorder="1" applyAlignment="1">
      <alignment horizontal="center"/>
    </xf>
    <xf numFmtId="0" fontId="5" fillId="0" borderId="1" xfId="0" applyFont="1" applyBorder="1" applyAlignment="1">
      <alignment vertical="top"/>
    </xf>
    <xf numFmtId="0" fontId="5" fillId="0" borderId="1" xfId="1" applyFont="1" applyFill="1" applyBorder="1" applyAlignment="1">
      <alignment horizontal="right" vertical="top"/>
    </xf>
    <xf numFmtId="0" fontId="5" fillId="5" borderId="1" xfId="1" applyFont="1" applyFill="1" applyBorder="1" applyAlignment="1">
      <alignment horizontal="right" vertical="top"/>
    </xf>
    <xf numFmtId="0" fontId="5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4" fillId="0" borderId="6" xfId="1" applyFont="1" applyFill="1" applyBorder="1" applyAlignment="1">
      <alignment horizontal="right"/>
    </xf>
    <xf numFmtId="0" fontId="5" fillId="0" borderId="6" xfId="1" applyFont="1" applyFill="1" applyBorder="1"/>
    <xf numFmtId="0" fontId="5" fillId="5" borderId="1" xfId="1" applyFont="1" applyFill="1" applyBorder="1"/>
    <xf numFmtId="0" fontId="5" fillId="5" borderId="6" xfId="1" applyFont="1" applyFill="1" applyBorder="1" applyAlignment="1">
      <alignment horizontal="right"/>
    </xf>
    <xf numFmtId="164" fontId="17" fillId="0" borderId="1" xfId="0" applyNumberFormat="1" applyFont="1" applyBorder="1" applyAlignment="1">
      <alignment horizontal="right" vertical="top" wrapText="1"/>
    </xf>
    <xf numFmtId="0" fontId="5" fillId="0" borderId="2" xfId="1" applyFont="1" applyFill="1" applyBorder="1" applyAlignment="1">
      <alignment horizontal="center"/>
    </xf>
    <xf numFmtId="0" fontId="14" fillId="0" borderId="2" xfId="1" applyFont="1" applyFill="1" applyBorder="1" applyAlignment="1">
      <alignment horizontal="right"/>
    </xf>
    <xf numFmtId="0" fontId="5" fillId="5" borderId="6" xfId="1" applyFont="1" applyFill="1" applyBorder="1" applyAlignment="1">
      <alignment horizontal="right" vertical="top"/>
    </xf>
  </cellXfs>
  <cellStyles count="2">
    <cellStyle name="Normal" xfId="0" builtinId="0"/>
    <cellStyle name="Utdata" xfId="1" builtinId="21"/>
  </cellStyles>
  <dxfs count="2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righ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alignment horizontal="general" vertical="top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###0;###0"/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21</xdr:col>
      <xdr:colOff>563160</xdr:colOff>
      <xdr:row>44</xdr:row>
      <xdr:rowOff>163011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54B510-9588-CEFE-8D22-4A7E46226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76800" y="762000"/>
          <a:ext cx="8487960" cy="778301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34EBE03-C489-400B-9C6F-972718478047}" name="Tabell14" displayName="Tabell14" ref="A1:O15" totalsRowShown="0" dataDxfId="264" headerRowBorderDxfId="265" tableBorderDxfId="263">
  <sortState xmlns:xlrd2="http://schemas.microsoft.com/office/spreadsheetml/2017/richdata2" ref="A2:O15">
    <sortCondition descending="1" ref="N1:N15"/>
  </sortState>
  <tableColumns count="15">
    <tableColumn id="1" xr3:uid="{ECFF982E-2AB6-4C54-A596-521FD9C7C1BE}" name="Plass" dataDxfId="262"/>
    <tableColumn id="2" xr3:uid="{899E61B4-4E93-418D-8932-9571E9A34B90}" name="Fornavn" dataDxfId="261"/>
    <tableColumn id="3" xr3:uid="{45E6CEB4-CE27-4621-AEE2-915E6487CF4C}" name="Etternavn" dataDxfId="260"/>
    <tableColumn id="4" xr3:uid="{1A42BB1A-FDA1-40F7-813A-63F442242053}" name="Klubb" dataDxfId="259"/>
    <tableColumn id="5" xr3:uid="{ABAB610C-851E-4B91-8617-637EDAEFA181}" name="Klasse" dataDxfId="258"/>
    <tableColumn id="7" xr3:uid="{CD18F06C-5F59-4820-B29D-6306CD993D85}" name="1" dataDxfId="257"/>
    <tableColumn id="8" xr3:uid="{059E300D-AA5F-4D87-A2C8-4CF7131B786C}" name="2" dataDxfId="256"/>
    <tableColumn id="9" xr3:uid="{8FFDDBB3-B143-4EEA-AC7A-8A59D4F3FAFA}" name="3" dataDxfId="255"/>
    <tableColumn id="10" xr3:uid="{FE8B6CE1-8059-4F77-9E4C-976C3B11D8BA}" name="4" dataDxfId="254"/>
    <tableColumn id="11" xr3:uid="{BDBCD0D7-A1C3-4088-A9EF-255EC0623777}" name="5" dataDxfId="253"/>
    <tableColumn id="12" xr3:uid="{691D9275-1413-4EAA-BEC7-4CD44AA8813B}" name="6" dataDxfId="252">
      <calculatedColumnFormula array="1">_xlfn.XLOOKUP(L2,Poeng[[#All],[plass ]],Poeng[[#All],[poeng ]],"-",0,1)</calculatedColumnFormula>
    </tableColumn>
    <tableColumn id="19" xr3:uid="{BF8D7074-928C-4C64-8D36-B4F695C72C72}" name="Plass #6" dataDxfId="251"/>
    <tableColumn id="13" xr3:uid="{2F0978C3-D2D9-4B12-A125-2FBEA1B7240A}" name="Poeng totalt " dataDxfId="250"/>
    <tableColumn id="14" xr3:uid="{F2F02332-3837-44B9-B6F7-CA6379A80961}" name="Tellende poeng" dataDxfId="249">
      <calculatedColumnFormula>M2-IF(O2&gt;5,MIN(F2:K2),0)</calculatedColumnFormula>
    </tableColumn>
    <tableColumn id="15" xr3:uid="{2B274D7B-815B-4BD3-85EC-0D26844B00BF}" name="Antall renn" dataDxfId="248">
      <calculatedColumnFormula>COUNT(F2:K2)</calculatedColumnFormula>
    </tableColumn>
  </tableColumns>
  <tableStyleInfo name="TableStyleMedium9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4CF8029-A82C-41E5-AA13-BC78233F9637}" name="Tabell5" displayName="Tabell5" ref="A1:O17" totalsRowShown="0" headerRowDxfId="94" dataDxfId="93" tableBorderDxfId="92">
  <autoFilter ref="A1:O17" xr:uid="{24CF8029-A82C-41E5-AA13-BC78233F963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7">
    <sortCondition descending="1" ref="N1:N17"/>
  </sortState>
  <tableColumns count="15">
    <tableColumn id="1" xr3:uid="{57C9F2DB-E668-4D4D-AF07-26E6F7AF4CA2}" name="Plass" dataDxfId="91"/>
    <tableColumn id="2" xr3:uid="{7B1C0B2A-06F7-4E24-A08A-ED58AA72731B}" name="Fornavn" dataDxfId="90"/>
    <tableColumn id="3" xr3:uid="{BB11D59D-16DE-4D72-8ACF-EF6431AD22F6}" name="Etternavn" dataDxfId="89"/>
    <tableColumn id="4" xr3:uid="{E8B63EC1-1058-4D10-9D4F-1E91D3D7DE55}" name="Klubb" dataDxfId="88"/>
    <tableColumn id="5" xr3:uid="{02D1BDE9-E53D-4651-BF0A-D136E0A7C1AD}" name="Klasse" dataDxfId="87"/>
    <tableColumn id="7" xr3:uid="{FD70C5CD-6F8A-4B6E-85FE-66ECB37A1AEA}" name="1" dataDxfId="86"/>
    <tableColumn id="8" xr3:uid="{B2303C3E-3D2C-424B-9F1F-BB3B66EF4C27}" name="2" dataDxfId="85"/>
    <tableColumn id="9" xr3:uid="{0A633F76-ED02-434E-8F57-ED8E7C4BBD71}" name="3" dataDxfId="84"/>
    <tableColumn id="10" xr3:uid="{70171747-5C71-42C9-9E72-336D203C47EE}" name="4" dataDxfId="83"/>
    <tableColumn id="11" xr3:uid="{7E8C0D52-542A-4A18-9CF9-EA079DBD8E52}" name="5" dataDxfId="82"/>
    <tableColumn id="12" xr3:uid="{1173644D-D3EC-4A42-B50F-B2B40879973E}" name="6" dataDxfId="81">
      <calculatedColumnFormula array="1">_xlfn.XLOOKUP(L2,Poeng[[#All],[plass ]],Poeng[[#All],[poeng ]],"-",0,1)</calculatedColumnFormula>
    </tableColumn>
    <tableColumn id="13" xr3:uid="{E3E0C343-BBE5-457D-8789-C1E2F2DEAD85}" name="Plass #6" dataDxfId="80"/>
    <tableColumn id="14" xr3:uid="{5B1034D6-4ACB-46E7-9C0F-61BBC918F139}" name="Poeng totalt " dataDxfId="79">
      <calculatedColumnFormula>SUM(F2:K2)</calculatedColumnFormula>
    </tableColumn>
    <tableColumn id="15" xr3:uid="{46583EA1-486A-48A8-BAE8-1A65B4C5441F}" name="Tellende poeng" dataDxfId="78">
      <calculatedColumnFormula>M2-IF(O2&gt;5,MIN(E2:K2),0)</calculatedColumnFormula>
    </tableColumn>
    <tableColumn id="6" xr3:uid="{CC28422F-B8C6-4809-8BB8-C44CE230C9E1}" name="Antall renn" dataDxfId="77">
      <calculatedColumnFormula>COUNT(E2:K2)</calculatedColumnFormula>
    </tableColumn>
  </tableColumns>
  <tableStyleInfo name="TableStyleMedium9"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72ABC7-F154-43CE-9441-7D44ABDF3112}" name="Tabell4" displayName="Tabell4" ref="A1:O23" totalsRowShown="0" headerRowDxfId="76" dataDxfId="74" headerRowBorderDxfId="75" tableBorderDxfId="73" totalsRowBorderDxfId="72">
  <autoFilter ref="A1:O23" xr:uid="{8772ABC7-F154-43CE-9441-7D44ABDF31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23">
    <sortCondition descending="1" ref="N1:N23"/>
  </sortState>
  <tableColumns count="15">
    <tableColumn id="1" xr3:uid="{AFC35272-F745-4B44-8763-F1D555034A3F}" name="Plass" dataDxfId="71"/>
    <tableColumn id="2" xr3:uid="{D7FF87BB-AE9E-4E24-86F3-8022414D342F}" name="Fornavn" dataDxfId="70"/>
    <tableColumn id="3" xr3:uid="{F560A1AE-51B2-48F8-8D2E-21817EFA3324}" name="Etternavn" dataDxfId="69"/>
    <tableColumn id="4" xr3:uid="{F4070A6C-15CE-472A-B1D9-6DED0C563B1D}" name="Klubb" dataDxfId="68"/>
    <tableColumn id="5" xr3:uid="{01E1EA61-2965-493C-AE39-C98D5EBC2615}" name="Klasse" dataDxfId="67"/>
    <tableColumn id="7" xr3:uid="{786CA3DF-31DA-4FB1-BCC3-7859C5B35B24}" name="1" dataDxfId="66"/>
    <tableColumn id="8" xr3:uid="{80301D9C-B57B-42F5-A6E4-6A82BD2821E1}" name="2" dataDxfId="65"/>
    <tableColumn id="9" xr3:uid="{6E017551-B441-4440-8BDF-12CF4D228E9A}" name="3" dataDxfId="64"/>
    <tableColumn id="10" xr3:uid="{4C7089D1-B781-4568-9D7F-4C04586064C2}" name="4" dataDxfId="63"/>
    <tableColumn id="11" xr3:uid="{C1DBC48A-10FB-42A7-92C5-8F58B9FDE46F}" name="5" dataDxfId="62"/>
    <tableColumn id="12" xr3:uid="{06E7464E-1A2D-4D66-9925-CC8C67B5BE3A}" name="6" dataDxfId="61"/>
    <tableColumn id="13" xr3:uid="{FF0668D1-033A-4DB9-A4E5-A58CAA5AA970}" name="Plass #6" dataDxfId="60"/>
    <tableColumn id="14" xr3:uid="{A58C3D33-BB80-49AB-9093-2BE84297F65F}" name="Poeng totalt " dataDxfId="59"/>
    <tableColumn id="15" xr3:uid="{3D78EA7F-922B-467B-8E9C-E572235B9226}" name="Tellende poeng" dataDxfId="58">
      <calculatedColumnFormula>Tabell4[[#This Row],[Plass '#6]]-Tabell4[[#This Row],[Poeng totalt ]]</calculatedColumnFormula>
    </tableColumn>
    <tableColumn id="6" xr3:uid="{0B91CBB1-3288-4AFA-8686-DAA383C3BC50}" name="Antall renn" dataDxfId="57"/>
  </tableColumns>
  <tableStyleInfo name="TableStyleMedium9" showFirstColumn="0" showLastColumn="0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51278B-BDBD-4769-BE54-11433ED24AB4}" name="Tabell3" displayName="Tabell3" ref="A1:O23" totalsRowShown="0" headerRowDxfId="56" dataDxfId="54" headerRowBorderDxfId="55" tableBorderDxfId="53" totalsRowBorderDxfId="52">
  <autoFilter ref="A1:O23" xr:uid="{9051278B-BDBD-4769-BE54-11433ED24AB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23">
    <sortCondition descending="1" ref="N1:N23"/>
  </sortState>
  <tableColumns count="15">
    <tableColumn id="1" xr3:uid="{75D63DF4-D98E-40AB-B75C-8C0469CED003}" name="Plass" dataDxfId="51"/>
    <tableColumn id="2" xr3:uid="{C10EFCD3-9741-4D95-AC5C-B87620EF4A81}" name="Fornavn" dataDxfId="50"/>
    <tableColumn id="3" xr3:uid="{24F47EE8-4D17-44B7-851C-107ECDF8913C}" name="Etternavn" dataDxfId="49"/>
    <tableColumn id="4" xr3:uid="{8FDA1B38-FBBB-4AF9-9899-80404FEBAB20}" name="Klubb" dataDxfId="48"/>
    <tableColumn id="5" xr3:uid="{165BD850-3F12-40DF-881E-B4ACAE3AC2CB}" name="Klasse" dataDxfId="47"/>
    <tableColumn id="7" xr3:uid="{142C15CA-F3BC-4B3D-821B-064F4C09518A}" name="1" dataDxfId="46"/>
    <tableColumn id="8" xr3:uid="{2B6A099C-49A5-4282-A564-699B720C2C54}" name="2" dataDxfId="45"/>
    <tableColumn id="9" xr3:uid="{86D1572D-B063-4012-A17E-35142DEC8D6B}" name="3" dataDxfId="44"/>
    <tableColumn id="10" xr3:uid="{886B2B68-285F-4DAD-9B56-8F8EBF9E474C}" name="4" dataDxfId="43"/>
    <tableColumn id="11" xr3:uid="{60B82DEC-573D-4AB2-9B6E-A022E0B732D0}" name="5" dataDxfId="42"/>
    <tableColumn id="12" xr3:uid="{3E065131-9A45-44EB-ADBE-233FAA47CB2F}" name="6" dataDxfId="41">
      <calculatedColumnFormula array="1">_xlfn.XLOOKUP(L2,Poeng[[#All],[plass ]],Poeng[[#All],[poeng ]],"-",0,1)</calculatedColumnFormula>
    </tableColumn>
    <tableColumn id="13" xr3:uid="{826AEBDD-AC68-4987-89C9-6C572136241F}" name="Plass #6" dataDxfId="40"/>
    <tableColumn id="14" xr3:uid="{8790FB32-72B0-482F-AE22-D03897887B5A}" name="Poeng totalt " dataDxfId="39">
      <calculatedColumnFormula>SUM(F2:K2)</calculatedColumnFormula>
    </tableColumn>
    <tableColumn id="15" xr3:uid="{EB75B03B-1C8C-48BB-8B15-45E999F2305E}" name="Tellende poeng" dataDxfId="38">
      <calculatedColumnFormula>M2-IF(O2&gt;5,MIN(E2:K2),0)</calculatedColumnFormula>
    </tableColumn>
    <tableColumn id="6" xr3:uid="{F32D069D-8AE2-47F0-BFCC-E24F8F02F866}" name="Antall renn" dataDxfId="37">
      <calculatedColumnFormula>COUNT(E2:K2)</calculatedColumnFormula>
    </tableColumn>
  </tableColumns>
  <tableStyleInfo name="TableStyleMedium9" showFirstColumn="0" showLastColumn="0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E3A6551-210E-4AF0-B72D-94F646FA7A78}" name="Tabell2" displayName="Tabell2" ref="A1:O23" totalsRowShown="0" headerRowDxfId="36" dataDxfId="35" tableBorderDxfId="34">
  <sortState xmlns:xlrd2="http://schemas.microsoft.com/office/spreadsheetml/2017/richdata2" ref="A2:O23">
    <sortCondition descending="1" ref="N1:N23"/>
  </sortState>
  <tableColumns count="15">
    <tableColumn id="1" xr3:uid="{B16F5CFE-28BD-4E49-BEF2-06E25A353E3A}" name="Plass" dataDxfId="33"/>
    <tableColumn id="2" xr3:uid="{1CFAB153-2AF3-4BDA-99F4-083811BE2958}" name="Fornavn" dataDxfId="32"/>
    <tableColumn id="3" xr3:uid="{55B6F3E9-C7C2-4767-BA56-1FF18B639FA3}" name="Etternavn" dataDxfId="31"/>
    <tableColumn id="4" xr3:uid="{1BB156F0-1612-4800-8C9A-C6ED4544DF85}" name="Klubb" dataDxfId="30"/>
    <tableColumn id="5" xr3:uid="{E58CF2AA-2338-4243-96E6-5E4D553D27AF}" name="Klasse" dataDxfId="29"/>
    <tableColumn id="7" xr3:uid="{D071D862-0898-4DD1-8DC2-693A5AD460F2}" name="1" dataDxfId="28"/>
    <tableColumn id="8" xr3:uid="{AB9AA4B3-9096-4125-A329-7F62FE3B3D1D}" name="2" dataDxfId="27"/>
    <tableColumn id="9" xr3:uid="{F6728007-6D87-4E1A-9973-84567E0CF646}" name="3" dataDxfId="26"/>
    <tableColumn id="10" xr3:uid="{DACB4ABC-8213-4CB2-B9B5-774AE2FB3E8C}" name="4" dataDxfId="25"/>
    <tableColumn id="11" xr3:uid="{CE5DB9F0-C9CC-4862-B86E-7A44BD086789}" name="5" dataDxfId="24"/>
    <tableColumn id="12" xr3:uid="{BC680DFF-04A9-47AF-A011-4F22F8173AC2}" name="6" dataDxfId="23">
      <calculatedColumnFormula array="1">_xlfn.XLOOKUP(L2,Poeng[[#All],[plass ]],Poeng[[#All],[poeng ]],"-",0,1)</calculatedColumnFormula>
    </tableColumn>
    <tableColumn id="13" xr3:uid="{1A2F9DAE-9F24-4BB7-B5B8-870ED7E167ED}" name="Plass #6" dataDxfId="22"/>
    <tableColumn id="14" xr3:uid="{EF07B874-3084-4FEC-9D34-7979060046FA}" name="Poeng totalt " dataDxfId="21">
      <calculatedColumnFormula>SUM(F2:K2)</calculatedColumnFormula>
    </tableColumn>
    <tableColumn id="15" xr3:uid="{36D7D8B5-F34D-417B-A33F-B245B0E84A2B}" name="Tellende poeng" dataDxfId="20">
      <calculatedColumnFormula>M2-IF(O2&gt;5,MIN(E2:K2),0)</calculatedColumnFormula>
    </tableColumn>
    <tableColumn id="6" xr3:uid="{3C1EB483-543B-4C0F-A809-9DCC2DBBD8C3}" name="Antall renn" dataDxfId="19">
      <calculatedColumnFormula>COUNT(E2:K2)</calculatedColumnFormula>
    </tableColumn>
  </tableColumns>
  <tableStyleInfo name="TableStyleMedium9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C44999-D59D-41D8-8327-5FA2A65BECB1}" name="Tabell1" displayName="Tabell1" ref="A1:O24" totalsRowShown="0" headerRowDxfId="18" dataDxfId="16" headerRowBorderDxfId="17" tableBorderDxfId="15">
  <autoFilter ref="A1:O24" xr:uid="{27C44999-D59D-41D8-8327-5FA2A65BEC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24">
    <sortCondition descending="1" ref="N1:N24"/>
  </sortState>
  <tableColumns count="15">
    <tableColumn id="1" xr3:uid="{FA59B00E-E863-4AB9-8E37-DA445255D426}" name="Plass" dataDxfId="14"/>
    <tableColumn id="2" xr3:uid="{D17DE160-3245-4B2D-8076-E9FD3C53DD6D}" name="Fornavn" dataDxfId="13"/>
    <tableColumn id="3" xr3:uid="{CADB0745-55FB-4C71-A8AE-033792174895}" name="Etternavn" dataDxfId="12"/>
    <tableColumn id="4" xr3:uid="{094905E1-3076-4897-B920-917421A921F8}" name="Klubb" dataDxfId="11"/>
    <tableColumn id="5" xr3:uid="{BDE25B0F-BDFE-4BBE-B9C3-956E0F08E71A}" name="Klasse" dataDxfId="10"/>
    <tableColumn id="7" xr3:uid="{5C4EB421-7A1D-4D07-B1C6-A068E096A6C6}" name="1" dataDxfId="9"/>
    <tableColumn id="8" xr3:uid="{37762238-357B-4D73-9149-C93BBC6BA447}" name="2" dataDxfId="8"/>
    <tableColumn id="9" xr3:uid="{5735E38D-312A-42EB-A73F-643A514A4021}" name="3" dataDxfId="7"/>
    <tableColumn id="10" xr3:uid="{F72A2C97-DF65-4E82-B6AB-E26A774AD047}" name="4" dataDxfId="6"/>
    <tableColumn id="11" xr3:uid="{06FFEB70-E554-47AC-9D5D-F3E9A8A1A8A3}" name="5" dataDxfId="5"/>
    <tableColumn id="12" xr3:uid="{F5B1106B-34AA-4F51-A957-348446F0AB71}" name="6" dataDxfId="4">
      <calculatedColumnFormula array="1">_xlfn.XLOOKUP(L2,Poeng[[#All],[plass ]],Poeng[[#All],[poeng ]],"-",0,1)</calculatedColumnFormula>
    </tableColumn>
    <tableColumn id="13" xr3:uid="{1AD0D540-600C-4D37-AFD5-400C61C93482}" name="Plass #6" dataDxfId="3"/>
    <tableColumn id="14" xr3:uid="{43204A8E-70AC-4C21-A165-4D807B69CE38}" name="Poeng totalt " dataDxfId="2">
      <calculatedColumnFormula>SUM(F2:K2)</calculatedColumnFormula>
    </tableColumn>
    <tableColumn id="15" xr3:uid="{CEE4B6D2-5A84-47AC-B96A-234323D586AD}" name="Tellende poeng" dataDxfId="1">
      <calculatedColumnFormula>M2-IF(O2&gt;5,MIN(E2:K2),0)</calculatedColumnFormula>
    </tableColumn>
    <tableColumn id="6" xr3:uid="{229F6418-59FC-4988-A00A-5053079D3A66}" name="Antall renn" dataDxfId="0">
      <calculatedColumnFormula>COUNT(E2:K2)</calculatedColumnFormula>
    </tableColumn>
  </tableColumns>
  <tableStyleInfo name="TableStyleMedium9" showFirstColumn="0" showLastColumn="0" showRowStripes="0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A9D6487-8756-4EBD-BBE8-4F1DD7A50B2C}" name="Poeng" displayName="Poeng" ref="C2:D52" totalsRowShown="0">
  <autoFilter ref="C2:D52" xr:uid="{FD231B21-BBEF-4E04-83CA-D30C6AD150C6}"/>
  <tableColumns count="2">
    <tableColumn id="1" xr3:uid="{9F70F5AA-395E-42AE-AA3A-BF429243D956}" name="plass "/>
    <tableColumn id="2" xr3:uid="{D02643E5-37D5-4D97-B378-1DC490694636}" name="poeng 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2679FF-D688-4EC5-A126-14FE8ECB91AE}" name="Tabell13" displayName="Tabell13" ref="A1:O15" totalsRowShown="0" headerRowDxfId="247" dataDxfId="245" headerRowBorderDxfId="246" tableBorderDxfId="244" totalsRowBorderDxfId="243">
  <autoFilter ref="A1:O15" xr:uid="{632679FF-D688-4EC5-A126-14FE8ECB91A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5">
    <sortCondition descending="1" ref="N1:N15"/>
  </sortState>
  <tableColumns count="15">
    <tableColumn id="1" xr3:uid="{E2CE6EA9-A185-463C-BD04-E282AFA3CA17}" name="Plass" dataDxfId="242"/>
    <tableColumn id="2" xr3:uid="{D0DA13C0-A3A1-4ECB-AB06-34B4D94B99FC}" name="Fornavn" dataDxfId="241"/>
    <tableColumn id="3" xr3:uid="{C5B86497-9BFE-4BD2-8A4D-6B34A0AC0452}" name="Etternavn" dataDxfId="240"/>
    <tableColumn id="4" xr3:uid="{5D43FB31-04A5-4B93-9F36-E665E454C360}" name="Klubb" dataDxfId="239"/>
    <tableColumn id="5" xr3:uid="{3D58699D-FC56-4D91-9814-7CD51276BA0A}" name="Klasse" dataDxfId="238"/>
    <tableColumn id="7" xr3:uid="{09305463-ED27-4F17-ADC9-C3D210D6A78C}" name="1" dataDxfId="237"/>
    <tableColumn id="8" xr3:uid="{785444AB-FB25-436D-89D3-A5F8DFEF9E80}" name="2" dataDxfId="236"/>
    <tableColumn id="9" xr3:uid="{C61F3546-09F9-4860-AE84-2825A9B278A2}" name="3" dataDxfId="235"/>
    <tableColumn id="10" xr3:uid="{584C5320-8784-4871-A2A3-04CA37C23A17}" name="4" dataDxfId="234"/>
    <tableColumn id="11" xr3:uid="{AB86EC11-1600-4C72-838B-6E6A1A99743D}" name="5" dataDxfId="233"/>
    <tableColumn id="12" xr3:uid="{685F99AF-5636-4D22-BA2F-0F192AF75DE0}" name="6" dataDxfId="232">
      <calculatedColumnFormula array="1">_xlfn.XLOOKUP(L2,Poeng[[#All],[plass ]],Poeng[[#All],[poeng ]],"-",0,1)</calculatedColumnFormula>
    </tableColumn>
    <tableColumn id="6" xr3:uid="{751C3137-3ED9-4E4A-971B-1CE1FF30F2B2}" name="Plass #6" dataDxfId="231"/>
    <tableColumn id="13" xr3:uid="{16BF3487-2321-4E9C-ABE3-76F1CDB47600}" name="Poeng totalt " dataDxfId="230"/>
    <tableColumn id="14" xr3:uid="{23040D89-CE21-46C0-AC39-91D6AABB5802}" name="Tellende poeng" dataDxfId="229">
      <calculatedColumnFormula>M2-IF(O2&gt;5,MIN(E2:K2),0)</calculatedColumnFormula>
    </tableColumn>
    <tableColumn id="15" xr3:uid="{4CCC598C-1A73-46DB-80AA-A7225FDCE35C}" name="Antall renn" dataDxfId="228">
      <calculatedColumnFormula>COUNT(E2:K2)</calculatedColumnFormula>
    </tableColumn>
  </tableColumns>
  <tableStyleInfo name="TableStyleMedium9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0C8B8FB-E7FD-4869-9951-632810F25F56}" name="Tabell12" displayName="Tabell12" ref="A1:O15" totalsRowShown="0" headerRowDxfId="227" dataDxfId="225" headerRowBorderDxfId="226" tableBorderDxfId="224" totalsRowBorderDxfId="223">
  <autoFilter ref="A1:O15" xr:uid="{F0C8B8FB-E7FD-4869-9951-632810F25F5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5">
    <sortCondition descending="1" ref="M1:M15"/>
  </sortState>
  <tableColumns count="15">
    <tableColumn id="1" xr3:uid="{C51C744C-3B22-409F-AFD6-D001762919F6}" name="Plass" dataDxfId="222"/>
    <tableColumn id="2" xr3:uid="{44CEE61E-D047-4C8D-BE72-6D245D7D8973}" name="Fornavn" dataDxfId="221"/>
    <tableColumn id="3" xr3:uid="{1050BD98-AB4D-4C50-B24D-30A3AF5795D4}" name="Etternavn" dataDxfId="220"/>
    <tableColumn id="4" xr3:uid="{D41F5DAF-5E60-4B6C-9A90-F315F7779D73}" name="Klubb" dataDxfId="219"/>
    <tableColumn id="5" xr3:uid="{21FB3BF5-C043-4E43-A2A3-400A3908758A}" name="Klasse" dataDxfId="218"/>
    <tableColumn id="7" xr3:uid="{23368897-CCFA-4D0A-9409-C8C7E516D115}" name="1" dataDxfId="217"/>
    <tableColumn id="8" xr3:uid="{EFE91EF2-4953-4FC9-8593-819F68BDC1AE}" name="2" dataDxfId="216"/>
    <tableColumn id="9" xr3:uid="{DA4ADA6C-C0D0-436E-8B29-2A074BEB2E96}" name="3" dataDxfId="215"/>
    <tableColumn id="10" xr3:uid="{280ADAA2-4339-4694-8AE7-7E6FF5119BBC}" name="4" dataDxfId="214"/>
    <tableColumn id="11" xr3:uid="{9C6B6D41-7A63-4848-8BF6-F21CA119DBB1}" name="5" dataDxfId="213"/>
    <tableColumn id="12" xr3:uid="{6BB287BB-C8ED-4C37-A4FA-6B610209CC32}" name="6" dataDxfId="212">
      <calculatedColumnFormula array="1">_xlfn.XLOOKUP(L2,Poeng[[#All],[plass ]],Poeng[[#All],[poeng ]],"-",0,1)</calculatedColumnFormula>
    </tableColumn>
    <tableColumn id="6" xr3:uid="{4CC6991D-6461-40AF-8D9B-31552ED3CCBA}" name="Plass #6" dataDxfId="211"/>
    <tableColumn id="13" xr3:uid="{C5FE3146-D461-45C8-8E3E-F20187BB78A0}" name="Poeng totalt " dataDxfId="210"/>
    <tableColumn id="14" xr3:uid="{B87F8D64-69EC-4786-9A4A-D3F3A8775631}" name="Tellende poeng" dataDxfId="209">
      <calculatedColumnFormula>M2-IF(O2&gt;5,MIN(E2:K2),0)</calculatedColumnFormula>
    </tableColumn>
    <tableColumn id="15" xr3:uid="{016283AE-A717-4411-9934-ADF88D285489}" name="Antall renn" dataDxfId="208">
      <calculatedColumnFormula>COUNT(E2:K2)</calculatedColumnFormula>
    </tableColumn>
  </tableColumns>
  <tableStyleInfo name="TableStyleMedium9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88901BE-AFFB-4C2D-9320-0748CEC3E386}" name="Tabell11" displayName="Tabell11" ref="A1:O15" totalsRowShown="0" headerRowDxfId="207" dataDxfId="205" headerRowBorderDxfId="206" tableBorderDxfId="204" totalsRowBorderDxfId="203">
  <sortState xmlns:xlrd2="http://schemas.microsoft.com/office/spreadsheetml/2017/richdata2" ref="A2:N15">
    <sortCondition descending="1" ref="N2:N15"/>
  </sortState>
  <tableColumns count="15">
    <tableColumn id="1" xr3:uid="{473F4178-9B83-4B81-B1EA-F1EA5DCF1200}" name="Plass" dataDxfId="202"/>
    <tableColumn id="2" xr3:uid="{DD4E2B89-9E46-4018-AAFF-1B549170ED43}" name="Fornavn" dataDxfId="201"/>
    <tableColumn id="3" xr3:uid="{594EB0AC-5283-413B-8571-7DE4290EA34D}" name="Etternavn" dataDxfId="200"/>
    <tableColumn id="4" xr3:uid="{A608C0B4-8001-4132-ADD6-E7244CDAEC97}" name="Klubb" dataDxfId="199"/>
    <tableColumn id="5" xr3:uid="{5334CDA2-E0A6-48C5-B1B3-D0E207B76869}" name="Klasse" dataDxfId="198"/>
    <tableColumn id="7" xr3:uid="{33A10168-D6BB-4EA4-B5ED-5FDAE09747E3}" name="1" dataDxfId="197"/>
    <tableColumn id="8" xr3:uid="{1F0B6FD7-5F15-4E43-BB7C-6820DE7E8F53}" name="2" dataDxfId="196"/>
    <tableColumn id="9" xr3:uid="{EFC63FEA-2391-4062-A126-DC77484C97F9}" name="3" dataDxfId="195"/>
    <tableColumn id="10" xr3:uid="{D8F696D3-BE3A-4628-A951-43B48068745A}" name="4" dataDxfId="194"/>
    <tableColumn id="11" xr3:uid="{A879D5F1-C14C-4E30-A5EA-AEDB3F9784E3}" name="5" dataDxfId="193"/>
    <tableColumn id="12" xr3:uid="{AFF550C1-E656-4B19-88C2-0CCBA0A72C5E}" name="6" dataDxfId="192">
      <calculatedColumnFormula array="1">_xlfn.XLOOKUP(L2,Poeng[[#All],[plass ]],Poeng[[#All],[poeng ]],"-",0,1)</calculatedColumnFormula>
    </tableColumn>
    <tableColumn id="13" xr3:uid="{FA1EF228-9162-41A7-B9E0-AAFAB18F76A5}" name="Plass #6" dataDxfId="191"/>
    <tableColumn id="14" xr3:uid="{CB8DD3D5-21B6-4910-A0DA-10F2059553C7}" name="Poeng totalt " dataDxfId="190"/>
    <tableColumn id="15" xr3:uid="{94F0F6B6-D6CC-47F0-B8CE-7B3603CC2AAF}" name="Tellende poeng" dataDxfId="189">
      <calculatedColumnFormula>M2-IF(O2&gt;5,MIN(E2:K2),0)</calculatedColumnFormula>
    </tableColumn>
    <tableColumn id="6" xr3:uid="{B51A682F-AD41-40B6-AC5B-0CDC8522A9E0}" name="Antall renn" dataDxfId="188">
      <calculatedColumnFormula>COUNT(E2:K2)</calculatedColumnFormula>
    </tableColumn>
  </tableColumns>
  <tableStyleInfo name="TableStyleMedium9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BB14083-21EC-4F19-A3E7-83296ADCD07D}" name="Tabell10" displayName="Tabell10" ref="A1:O15" totalsRowShown="0" headerRowDxfId="187" dataDxfId="186" tableBorderDxfId="185">
  <autoFilter ref="A1:O15" xr:uid="{8BB14083-21EC-4F19-A3E7-83296ADCD07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5">
    <sortCondition descending="1" ref="N1:N15"/>
  </sortState>
  <tableColumns count="15">
    <tableColumn id="1" xr3:uid="{0A0126FD-260F-4FE9-BF49-2D93B4423033}" name="Plass" dataDxfId="184"/>
    <tableColumn id="2" xr3:uid="{6A8468D3-0A67-4FBB-9757-513C3E573D77}" name="Fornavn" dataDxfId="183"/>
    <tableColumn id="3" xr3:uid="{C69F4B6A-CC23-46C1-8507-3CA7B479EBBB}" name="Etternavn" dataDxfId="182"/>
    <tableColumn id="4" xr3:uid="{DE3643A0-450A-42E5-84FF-F8D0A87E0400}" name="Klubb" dataDxfId="181"/>
    <tableColumn id="5" xr3:uid="{5C632CED-BD01-464C-B3F2-DE27DC56A5AF}" name="Klasse" dataDxfId="180"/>
    <tableColumn id="7" xr3:uid="{DE03DCDA-90BE-4468-BADC-033F70C466AC}" name="1" dataDxfId="179"/>
    <tableColumn id="8" xr3:uid="{AB7340A8-3224-432A-82C1-4DE20DB25237}" name="2" dataDxfId="178"/>
    <tableColumn id="9" xr3:uid="{7E11177F-5918-49C5-ADE0-329B382EFE2E}" name="3" dataDxfId="177"/>
    <tableColumn id="10" xr3:uid="{07FF0C2A-EF77-45B8-AC54-E787F5C72E13}" name="4" dataDxfId="176"/>
    <tableColumn id="11" xr3:uid="{80B55606-E5C0-4F56-9C6B-0F1A18815354}" name="5" dataDxfId="175"/>
    <tableColumn id="12" xr3:uid="{DF315EA8-C6A4-41FD-99F1-1BDB0FAA2337}" name="6" dataDxfId="174">
      <calculatedColumnFormula array="1">_xlfn.XLOOKUP(L2,Poeng[[#All],[plass ]],Poeng[[#All],[poeng ]],"-",0,1)</calculatedColumnFormula>
    </tableColumn>
    <tableColumn id="13" xr3:uid="{97B54C95-AA04-40CE-A5B0-E898D8A41D18}" name="Plass #6" dataDxfId="173"/>
    <tableColumn id="14" xr3:uid="{BA0576E2-6EEC-4206-9792-2E7DB3B444C4}" name="Poeng totalt " dataDxfId="172"/>
    <tableColumn id="15" xr3:uid="{DB2EAEAC-3E5E-4F33-A0EF-41034E323820}" name="Tellende poeng" dataDxfId="171">
      <calculatedColumnFormula>M2-IF(O2&gt;5,MIN(E2:K2),0)</calculatedColumnFormula>
    </tableColumn>
    <tableColumn id="6" xr3:uid="{E8D535A1-169C-4028-8BC6-7FE13384B7FA}" name="Antall renn" dataDxfId="170">
      <calculatedColumnFormula>COUNT(E2:K2)</calculatedColumnFormula>
    </tableColumn>
  </tableColumns>
  <tableStyleInfo name="TableStyleMedium9"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3F86A85-3D82-4A1A-AA21-AFC0491DB116}" name="Tabell9" displayName="Tabell9" ref="A1:O15" totalsRowShown="0" headerRowDxfId="169" dataDxfId="167" headerRowBorderDxfId="168" tableBorderDxfId="166">
  <autoFilter ref="A1:O15" xr:uid="{23F86A85-3D82-4A1A-AA21-AFC0491DB11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5">
    <sortCondition descending="1" ref="N1:N15"/>
  </sortState>
  <tableColumns count="15">
    <tableColumn id="1" xr3:uid="{4603B8E2-2143-41D0-96CC-7AC25817436E}" name="Plass" dataDxfId="165"/>
    <tableColumn id="2" xr3:uid="{78F68109-6F71-4DB4-B6E5-2710B388CB96}" name="Fornavn" dataDxfId="164"/>
    <tableColumn id="3" xr3:uid="{A7114B56-465B-42BB-8294-8D480AA41498}" name="Etternavn" dataDxfId="163"/>
    <tableColumn id="4" xr3:uid="{5988CD19-6ADA-4273-B436-B4C459ED98B7}" name="Klubb" dataDxfId="162"/>
    <tableColumn id="5" xr3:uid="{393AA2B3-65E9-4D31-8E43-46AB3BB10166}" name="Klasse" dataDxfId="161"/>
    <tableColumn id="7" xr3:uid="{32ED043F-5024-4838-A331-6BB69BDE7664}" name="1" dataDxfId="160"/>
    <tableColumn id="8" xr3:uid="{A9D7763E-7459-4922-AB40-9739D2E814A1}" name="2" dataDxfId="159"/>
    <tableColumn id="9" xr3:uid="{0696F60D-AED6-4D89-B1F6-882786FD9051}" name="3" dataDxfId="158"/>
    <tableColumn id="10" xr3:uid="{A2061C0E-FE2B-439D-8D43-A11BAB14D9F0}" name="4" dataDxfId="157"/>
    <tableColumn id="11" xr3:uid="{EF721FD2-3B26-4FA9-97F0-029145293E34}" name="5" dataDxfId="156"/>
    <tableColumn id="12" xr3:uid="{68427EA7-2DC0-4591-B771-640010AEFE14}" name="6" dataDxfId="155">
      <calculatedColumnFormula array="1">_xlfn.XLOOKUP(L2,Poeng[[#All],[plass ]],Poeng[[#All],[poeng ]],"-",0,1)</calculatedColumnFormula>
    </tableColumn>
    <tableColumn id="13" xr3:uid="{D42F2ED2-9CD7-4B70-9292-BCD547EC4645}" name="Plass #6" dataDxfId="154"/>
    <tableColumn id="6" xr3:uid="{07593865-C3AB-41CF-9AD6-F4E6DAAA082E}" name="Poeng totalt " dataDxfId="153"/>
    <tableColumn id="14" xr3:uid="{6B2DBE14-0BD3-46D7-A6D9-0CEB25AC6B00}" name="Tellende poeng" dataDxfId="152">
      <calculatedColumnFormula>M2-IF(O2&gt;5,MIN(E2:K2),0)</calculatedColumnFormula>
    </tableColumn>
    <tableColumn id="15" xr3:uid="{DDBE4247-5D40-4436-8454-BAABEA003DF1}" name="Antall renn" dataDxfId="151">
      <calculatedColumnFormula>COUNT(E2:K2)</calculatedColumnFormula>
    </tableColumn>
  </tableColumns>
  <tableStyleInfo name="TableStyleMedium9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D8F8A40-206F-424E-B48D-1BD12AF151DE}" name="Tabell8" displayName="Tabell8" ref="A1:O23" totalsRowShown="0" dataDxfId="150" tableBorderDxfId="149">
  <autoFilter ref="A1:O23" xr:uid="{8D8F8A40-206F-424E-B48D-1BD12AF151D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23">
    <sortCondition descending="1" ref="N1:N23"/>
  </sortState>
  <tableColumns count="15">
    <tableColumn id="1" xr3:uid="{0C9AD24F-2911-4C01-8D23-E7E4A3766127}" name="Plass" dataDxfId="148"/>
    <tableColumn id="2" xr3:uid="{0E9DA43A-327E-4B26-A327-D42347F24DB9}" name="Fornavn" dataDxfId="147"/>
    <tableColumn id="3" xr3:uid="{CA5B0EAF-994C-4214-AB50-DBD3C2DA9551}" name="Etternavn" dataDxfId="146"/>
    <tableColumn id="4" xr3:uid="{338AC90D-F629-4581-9AFE-252599D7EE13}" name="Klubb" dataDxfId="145"/>
    <tableColumn id="5" xr3:uid="{ACBDD194-E038-4D26-8C90-A3613B844D65}" name="Klasse" dataDxfId="144"/>
    <tableColumn id="7" xr3:uid="{52B48B51-9177-4CB3-8F34-1B1C5EFBE959}" name="1" dataDxfId="143"/>
    <tableColumn id="8" xr3:uid="{21EBC8B8-FA82-4569-89B2-BB67EB150694}" name="2" dataDxfId="142"/>
    <tableColumn id="9" xr3:uid="{B5490E63-EDE2-4CD1-8FE8-287D1E8AC5CB}" name="3" dataDxfId="141"/>
    <tableColumn id="10" xr3:uid="{348800C8-468E-474F-8703-85C7D7349261}" name="4" dataDxfId="140"/>
    <tableColumn id="11" xr3:uid="{95094206-226B-48D6-BAEC-216A8C4F1651}" name="5" dataDxfId="139"/>
    <tableColumn id="12" xr3:uid="{EF44569C-083B-4B26-A90B-9372D092E5EA}" name="6" dataDxfId="138"/>
    <tableColumn id="13" xr3:uid="{2506A423-139E-425A-A9F5-AF2192C8AEF7}" name="Plass #6" dataDxfId="137"/>
    <tableColumn id="14" xr3:uid="{EAAE13C5-64FF-4340-89F3-1CE6D2A5414F}" name="Poeng totalt " dataDxfId="136"/>
    <tableColumn id="15" xr3:uid="{7512F749-027E-4D24-A894-B7EB66C34825}" name="Tellende poeng" dataDxfId="135">
      <calculatedColumnFormula>Tabell8[[#This Row],[Plass '#6]]-Tabell8[[#This Row],[Poeng totalt ]]</calculatedColumnFormula>
    </tableColumn>
    <tableColumn id="6" xr3:uid="{E84A7B93-CABB-4820-824A-23EBA28523FD}" name="Antall renn" dataDxfId="134"/>
  </tableColumns>
  <tableStyleInfo name="TableStyleMedium9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058706B-CD8A-4079-B943-E627B1208315}" name="Tabell7" displayName="Tabell7" ref="A1:O15" totalsRowShown="0" headerRowDxfId="133" dataDxfId="131" headerRowBorderDxfId="132" tableBorderDxfId="130">
  <autoFilter ref="A1:O15" xr:uid="{4058706B-CD8A-4079-B943-E627B120831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5">
    <sortCondition descending="1" ref="N1:N15"/>
  </sortState>
  <tableColumns count="15">
    <tableColumn id="1" xr3:uid="{6B7DD92B-E672-4FE7-88FC-E9186A1E5196}" name="Plass" dataDxfId="129"/>
    <tableColumn id="2" xr3:uid="{EEAB6A10-8CE0-4950-8AA5-C3F1A230C346}" name="Fornavn" dataDxfId="128"/>
    <tableColumn id="3" xr3:uid="{09F64095-6A67-48E3-BE90-1618698EF722}" name="Etternavn" dataDxfId="127"/>
    <tableColumn id="4" xr3:uid="{02A43C52-9FB2-4B8B-A1C5-128E5ACC9BFB}" name="Klubb" dataDxfId="126"/>
    <tableColumn id="5" xr3:uid="{71825AF8-55EF-451A-A8F5-F14282B1CD78}" name="Klasse" dataDxfId="125"/>
    <tableColumn id="7" xr3:uid="{E523A285-CDD0-4B79-9E57-5BCA96B5739F}" name="1" dataDxfId="124"/>
    <tableColumn id="8" xr3:uid="{94C941E4-30E5-4F4D-A471-AB2FD4D9E6A1}" name="2" dataDxfId="123"/>
    <tableColumn id="9" xr3:uid="{4B61FBEB-4E1D-48FB-BE93-253387BBCC55}" name="3" dataDxfId="122"/>
    <tableColumn id="10" xr3:uid="{B2CC0818-E314-479C-8460-6C8F4CB936E3}" name="4" dataDxfId="121"/>
    <tableColumn id="11" xr3:uid="{3FB13088-4A07-4D26-89D2-9C0F29329DB9}" name="5" dataDxfId="120"/>
    <tableColumn id="12" xr3:uid="{A651DA52-2D59-441B-BD30-DABEF6A76F88}" name="6" dataDxfId="119">
      <calculatedColumnFormula array="1">_xlfn.XLOOKUP(L2,Poeng[[#All],[plass ]],Poeng[[#All],[poeng ]],"-",0,1)</calculatedColumnFormula>
    </tableColumn>
    <tableColumn id="13" xr3:uid="{9E3EB8E9-7CB1-496A-AEDD-A91CEC9E7F27}" name="Plass #6" dataDxfId="118"/>
    <tableColumn id="14" xr3:uid="{E0FA4549-9D16-48AC-94F1-42C828C30136}" name="Poeng totalt " dataDxfId="117"/>
    <tableColumn id="15" xr3:uid="{6FBD2634-09A2-4951-9F65-B4D91E815E93}" name="Tellende poeng" dataDxfId="116">
      <calculatedColumnFormula>M2-IF(O2&gt;5,MIN(E2:K2),0)</calculatedColumnFormula>
    </tableColumn>
    <tableColumn id="6" xr3:uid="{4C22E8CE-D73D-48DE-B68C-039CC829DCE7}" name="Antall renn" dataDxfId="115">
      <calculatedColumnFormula>COUNT(E2:K2)</calculatedColumnFormula>
    </tableColumn>
  </tableColumns>
  <tableStyleInfo name="TableStyleMedium9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09D7650-FF9A-4C9E-84EE-BAAA786F4DA6}" name="Tabell6" displayName="Tabell6" ref="A1:O17" totalsRowShown="0" headerRowDxfId="114" dataDxfId="112" headerRowBorderDxfId="113" tableBorderDxfId="111" totalsRowBorderDxfId="110">
  <autoFilter ref="A1:O17" xr:uid="{D09D7650-FF9A-4C9E-84EE-BAAA786F4D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xmlns:xlrd2="http://schemas.microsoft.com/office/spreadsheetml/2017/richdata2" ref="A2:O17">
    <sortCondition descending="1" ref="N1:N17"/>
  </sortState>
  <tableColumns count="15">
    <tableColumn id="1" xr3:uid="{A6F276C3-F629-4B48-A22B-9C3FA2756640}" name="Plass" dataDxfId="109"/>
    <tableColumn id="2" xr3:uid="{9AFA579C-C3F2-40BE-9489-708320955D72}" name="Fornavn" dataDxfId="108"/>
    <tableColumn id="3" xr3:uid="{30227E70-1F89-4886-A79A-D16483BFDCC2}" name="Etternavn" dataDxfId="107"/>
    <tableColumn id="4" xr3:uid="{87A1E24A-9332-47DC-8996-3CF10E171901}" name="Klubb" dataDxfId="106"/>
    <tableColumn id="5" xr3:uid="{163266C8-3073-4B5C-84F5-883C4F40BC72}" name="Klasse" dataDxfId="105"/>
    <tableColumn id="7" xr3:uid="{01104E44-B9B9-49E1-9709-7E10DCFEE338}" name="1" dataDxfId="104"/>
    <tableColumn id="8" xr3:uid="{D68E4714-1956-4AA9-934A-82EC8A78EE09}" name="2" dataDxfId="103"/>
    <tableColumn id="9" xr3:uid="{0A59E69A-1B8C-4A2C-A827-B066C851F756}" name="3" dataDxfId="102"/>
    <tableColumn id="10" xr3:uid="{80ECBB45-E0CD-4A24-BA32-E6CB8241ED32}" name="4" dataDxfId="101"/>
    <tableColumn id="11" xr3:uid="{9D5B706B-3A23-450E-BC63-EAD1937DF0CF}" name="5" dataDxfId="100"/>
    <tableColumn id="12" xr3:uid="{B24A1B43-7735-4AE2-9A55-9E74FF699403}" name="6" dataDxfId="99"/>
    <tableColumn id="13" xr3:uid="{8BFD1073-BD04-496E-84A2-F73B4457E25A}" name="Plass #6" dataDxfId="98"/>
    <tableColumn id="14" xr3:uid="{7790EB71-4A13-41A8-BFA5-B59D623E4D1B}" name="Poeng totalt " dataDxfId="97"/>
    <tableColumn id="15" xr3:uid="{E3A6CA9C-47A8-41C8-A709-AC100AA5F1CD}" name="Tellende poeng" dataDxfId="96">
      <calculatedColumnFormula>Tabell6[[#This Row],[Plass '#6]]-Tabell6[[#This Row],[Poeng totalt ]]</calculatedColumnFormula>
    </tableColumn>
    <tableColumn id="6" xr3:uid="{159A7AAB-ECBF-400F-BA52-2C3AF45FCFF7}" name="Antall renn" dataDxfId="95"/>
  </tableColumns>
  <tableStyleInfo name="TableStyleMedium9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3"/>
  <sheetViews>
    <sheetView zoomScaleNormal="100" workbookViewId="0">
      <selection activeCell="J22" sqref="J22"/>
    </sheetView>
  </sheetViews>
  <sheetFormatPr baseColWidth="10" defaultColWidth="11.54296875" defaultRowHeight="14.5" x14ac:dyDescent="0.35"/>
  <cols>
    <col min="1" max="1" width="7.08984375" customWidth="1"/>
    <col min="2" max="2" width="18.08984375" customWidth="1"/>
    <col min="3" max="3" width="16.90625" bestFit="1" customWidth="1"/>
    <col min="4" max="4" width="15.90625" customWidth="1"/>
    <col min="5" max="5" width="8.08984375" customWidth="1"/>
    <col min="6" max="11" width="5.90625" customWidth="1"/>
    <col min="12" max="12" width="8.08984375" customWidth="1"/>
    <col min="13" max="13" width="12.36328125" style="8" customWidth="1"/>
    <col min="14" max="14" width="17.90625" style="8" customWidth="1"/>
    <col min="15" max="15" width="12.90625" bestFit="1" customWidth="1"/>
  </cols>
  <sheetData>
    <row r="1" spans="1:15" x14ac:dyDescent="0.35">
      <c r="A1" s="26" t="s">
        <v>0</v>
      </c>
      <c r="B1" s="25" t="s">
        <v>2</v>
      </c>
      <c r="C1" s="28" t="s">
        <v>1</v>
      </c>
      <c r="D1" s="25" t="s">
        <v>3</v>
      </c>
      <c r="E1" s="28" t="s">
        <v>4</v>
      </c>
      <c r="F1" s="27" t="s">
        <v>19</v>
      </c>
      <c r="G1" s="29" t="s">
        <v>20</v>
      </c>
      <c r="H1" s="27" t="s">
        <v>21</v>
      </c>
      <c r="I1" s="29" t="s">
        <v>22</v>
      </c>
      <c r="J1" s="27" t="s">
        <v>23</v>
      </c>
      <c r="K1" s="29" t="s">
        <v>24</v>
      </c>
      <c r="L1" s="29" t="s">
        <v>400</v>
      </c>
      <c r="M1" s="79" t="s">
        <v>401</v>
      </c>
      <c r="N1" s="29" t="s">
        <v>397</v>
      </c>
      <c r="O1" s="40" t="s">
        <v>402</v>
      </c>
    </row>
    <row r="2" spans="1:15" s="1" customFormat="1" x14ac:dyDescent="0.35">
      <c r="A2" s="104">
        <v>1</v>
      </c>
      <c r="B2" s="104" t="s">
        <v>66</v>
      </c>
      <c r="C2" s="104" t="s">
        <v>204</v>
      </c>
      <c r="D2" s="104" t="s">
        <v>30</v>
      </c>
      <c r="E2" s="57" t="s">
        <v>17</v>
      </c>
      <c r="F2" s="57">
        <v>85</v>
      </c>
      <c r="G2" s="57">
        <v>100</v>
      </c>
      <c r="H2" s="57">
        <v>100</v>
      </c>
      <c r="I2" s="57"/>
      <c r="J2" s="57">
        <v>90</v>
      </c>
      <c r="K2" s="57" t="str" cm="1">
        <f t="array" ref="K2">_xlfn.XLOOKUP(L2,Poeng[[#All],[plass ]],Poeng[[#All],[poeng ]],"-",0,1)</f>
        <v>-</v>
      </c>
      <c r="L2" s="107"/>
      <c r="M2" s="108">
        <f t="shared" ref="M2:M15" si="0">SUM(F2:K2)</f>
        <v>375</v>
      </c>
      <c r="N2" s="57">
        <f t="shared" ref="N2:N15" si="1">M2-IF(O2&gt;5,MIN(F2:K2),0)</f>
        <v>375</v>
      </c>
      <c r="O2" s="57">
        <f t="shared" ref="O2:O15" si="2">COUNT(F2:K2)</f>
        <v>4</v>
      </c>
    </row>
    <row r="3" spans="1:15" x14ac:dyDescent="0.35">
      <c r="A3" s="104">
        <v>2</v>
      </c>
      <c r="B3" s="104" t="s">
        <v>164</v>
      </c>
      <c r="C3" s="104" t="s">
        <v>259</v>
      </c>
      <c r="D3" s="104" t="s">
        <v>30</v>
      </c>
      <c r="E3" s="57" t="s">
        <v>17</v>
      </c>
      <c r="F3" s="57">
        <v>95</v>
      </c>
      <c r="G3" s="57"/>
      <c r="H3" s="57">
        <v>95</v>
      </c>
      <c r="I3" s="57"/>
      <c r="J3" s="57">
        <v>95</v>
      </c>
      <c r="K3" s="57" t="str" cm="1">
        <f t="array" ref="K3">_xlfn.XLOOKUP(L3,Poeng[[#All],[plass ]],Poeng[[#All],[poeng ]],"-",0,1)</f>
        <v>-</v>
      </c>
      <c r="L3" s="107"/>
      <c r="M3" s="108">
        <f t="shared" si="0"/>
        <v>285</v>
      </c>
      <c r="N3" s="57">
        <f t="shared" si="1"/>
        <v>285</v>
      </c>
      <c r="O3" s="57">
        <f t="shared" si="2"/>
        <v>3</v>
      </c>
    </row>
    <row r="4" spans="1:15" s="109" customFormat="1" x14ac:dyDescent="0.35">
      <c r="A4" s="104">
        <v>3</v>
      </c>
      <c r="B4" s="104" t="s">
        <v>265</v>
      </c>
      <c r="C4" s="104" t="s">
        <v>229</v>
      </c>
      <c r="D4" s="104" t="s">
        <v>43</v>
      </c>
      <c r="E4" s="57" t="s">
        <v>17</v>
      </c>
      <c r="F4" s="57">
        <v>69</v>
      </c>
      <c r="G4" s="57"/>
      <c r="H4" s="57">
        <v>90</v>
      </c>
      <c r="I4" s="57"/>
      <c r="J4" s="57">
        <v>100</v>
      </c>
      <c r="K4" s="57" t="str" cm="1">
        <f t="array" ref="K4">_xlfn.XLOOKUP(L4,Poeng[[#All],[plass ]],Poeng[[#All],[poeng ]],"-",0,1)</f>
        <v>-</v>
      </c>
      <c r="L4" s="107"/>
      <c r="M4" s="108">
        <f t="shared" si="0"/>
        <v>259</v>
      </c>
      <c r="N4" s="57">
        <f t="shared" si="1"/>
        <v>259</v>
      </c>
      <c r="O4" s="57">
        <f t="shared" si="2"/>
        <v>3</v>
      </c>
    </row>
    <row r="5" spans="1:15" x14ac:dyDescent="0.35">
      <c r="A5" s="3">
        <v>4</v>
      </c>
      <c r="B5" s="3" t="s">
        <v>271</v>
      </c>
      <c r="C5" s="3" t="s">
        <v>269</v>
      </c>
      <c r="D5" s="3" t="s">
        <v>272</v>
      </c>
      <c r="E5" s="14" t="s">
        <v>17</v>
      </c>
      <c r="F5" s="14">
        <v>58</v>
      </c>
      <c r="G5" s="14"/>
      <c r="H5" s="14">
        <v>85</v>
      </c>
      <c r="I5" s="14"/>
      <c r="J5" s="14"/>
      <c r="K5" s="14" cm="1">
        <f t="array" ref="K5">_xlfn.XLOOKUP(L5,Poeng[[#All],[plass ]],Poeng[[#All],[poeng ]],"-",0,1)</f>
        <v>100</v>
      </c>
      <c r="L5" s="80">
        <v>1</v>
      </c>
      <c r="M5" s="46">
        <f t="shared" si="0"/>
        <v>243</v>
      </c>
      <c r="N5" s="14">
        <f t="shared" si="1"/>
        <v>243</v>
      </c>
      <c r="O5" s="9">
        <f t="shared" si="2"/>
        <v>3</v>
      </c>
    </row>
    <row r="6" spans="1:15" x14ac:dyDescent="0.35">
      <c r="A6" s="3">
        <v>5</v>
      </c>
      <c r="B6" s="3" t="s">
        <v>270</v>
      </c>
      <c r="C6" s="3" t="s">
        <v>32</v>
      </c>
      <c r="D6" s="3" t="s">
        <v>33</v>
      </c>
      <c r="E6" s="14" t="s">
        <v>17</v>
      </c>
      <c r="F6" s="14">
        <v>60</v>
      </c>
      <c r="G6" s="14">
        <v>90</v>
      </c>
      <c r="H6" s="14">
        <v>80</v>
      </c>
      <c r="I6" s="14"/>
      <c r="J6" s="14"/>
      <c r="K6" s="14" t="str" cm="1">
        <f t="array" ref="K6">_xlfn.XLOOKUP(L6,Poeng[[#All],[plass ]],Poeng[[#All],[poeng ]],"-",0,1)</f>
        <v>-</v>
      </c>
      <c r="L6" s="80"/>
      <c r="M6" s="46">
        <f t="shared" si="0"/>
        <v>230</v>
      </c>
      <c r="N6" s="14">
        <f t="shared" si="1"/>
        <v>230</v>
      </c>
      <c r="O6" s="9">
        <f t="shared" si="2"/>
        <v>3</v>
      </c>
    </row>
    <row r="7" spans="1:15" x14ac:dyDescent="0.35">
      <c r="A7" s="3">
        <v>6</v>
      </c>
      <c r="B7" s="3" t="s">
        <v>264</v>
      </c>
      <c r="C7" s="3" t="s">
        <v>240</v>
      </c>
      <c r="D7" s="3" t="s">
        <v>145</v>
      </c>
      <c r="E7" s="14" t="s">
        <v>17</v>
      </c>
      <c r="F7" s="9">
        <v>72</v>
      </c>
      <c r="G7" s="9">
        <v>95</v>
      </c>
      <c r="H7" s="9"/>
      <c r="I7" s="9"/>
      <c r="J7" s="9"/>
      <c r="K7" s="14" t="str" cm="1">
        <f t="array" ref="K7">_xlfn.XLOOKUP(L7,Poeng[[#All],[plass ]],Poeng[[#All],[poeng ]],"-",0,1)</f>
        <v>-</v>
      </c>
      <c r="L7" s="80"/>
      <c r="M7" s="46">
        <f t="shared" si="0"/>
        <v>167</v>
      </c>
      <c r="N7" s="14">
        <f t="shared" si="1"/>
        <v>167</v>
      </c>
      <c r="O7" s="9">
        <f t="shared" si="2"/>
        <v>2</v>
      </c>
    </row>
    <row r="8" spans="1:15" x14ac:dyDescent="0.35">
      <c r="A8" s="3">
        <v>7</v>
      </c>
      <c r="B8" s="3" t="s">
        <v>257</v>
      </c>
      <c r="C8" s="3" t="s">
        <v>262</v>
      </c>
      <c r="D8" s="3" t="s">
        <v>27</v>
      </c>
      <c r="E8" s="14" t="s">
        <v>17</v>
      </c>
      <c r="F8" s="14">
        <v>80</v>
      </c>
      <c r="G8" s="14"/>
      <c r="H8" s="14"/>
      <c r="I8" s="14"/>
      <c r="J8" s="14">
        <v>85</v>
      </c>
      <c r="K8" s="14" t="str" cm="1">
        <f t="array" ref="K8">_xlfn.XLOOKUP(L8,Poeng[[#All],[plass ]],Poeng[[#All],[poeng ]],"-",0,1)</f>
        <v>-</v>
      </c>
      <c r="L8" s="80"/>
      <c r="M8" s="46">
        <f t="shared" si="0"/>
        <v>165</v>
      </c>
      <c r="N8" s="14">
        <f t="shared" si="1"/>
        <v>165</v>
      </c>
      <c r="O8" s="9">
        <f t="shared" si="2"/>
        <v>2</v>
      </c>
    </row>
    <row r="9" spans="1:15" x14ac:dyDescent="0.35">
      <c r="A9" s="3">
        <v>8</v>
      </c>
      <c r="B9" s="3" t="s">
        <v>266</v>
      </c>
      <c r="C9" s="3" t="s">
        <v>267</v>
      </c>
      <c r="D9" s="3" t="s">
        <v>30</v>
      </c>
      <c r="E9" s="14" t="s">
        <v>17</v>
      </c>
      <c r="F9" s="14">
        <v>66</v>
      </c>
      <c r="G9" s="14"/>
      <c r="H9" s="14"/>
      <c r="I9" s="14"/>
      <c r="J9" s="14">
        <v>75</v>
      </c>
      <c r="K9" s="14" t="str" cm="1">
        <f t="array" ref="K9">_xlfn.XLOOKUP(L9,Poeng[[#All],[plass ]],Poeng[[#All],[poeng ]],"-",0,1)</f>
        <v>-</v>
      </c>
      <c r="L9" s="80"/>
      <c r="M9" s="46">
        <f t="shared" si="0"/>
        <v>141</v>
      </c>
      <c r="N9" s="14">
        <f t="shared" si="1"/>
        <v>141</v>
      </c>
      <c r="O9" s="9">
        <f t="shared" si="2"/>
        <v>2</v>
      </c>
    </row>
    <row r="10" spans="1:15" x14ac:dyDescent="0.35">
      <c r="A10" s="3">
        <v>9</v>
      </c>
      <c r="B10" s="3" t="s">
        <v>268</v>
      </c>
      <c r="C10" s="3" t="s">
        <v>269</v>
      </c>
      <c r="D10" s="3" t="s">
        <v>27</v>
      </c>
      <c r="E10" s="14" t="s">
        <v>17</v>
      </c>
      <c r="F10" s="9">
        <v>63</v>
      </c>
      <c r="G10" s="9"/>
      <c r="H10" s="9"/>
      <c r="I10" s="9"/>
      <c r="J10" s="9">
        <v>72</v>
      </c>
      <c r="K10" s="14" t="str" cm="1">
        <f t="array" ref="K10">_xlfn.XLOOKUP(L10,Poeng[[#All],[plass ]],Poeng[[#All],[poeng ]],"-",0,1)</f>
        <v>-</v>
      </c>
      <c r="L10" s="80"/>
      <c r="M10" s="46">
        <f t="shared" si="0"/>
        <v>135</v>
      </c>
      <c r="N10" s="14">
        <f t="shared" si="1"/>
        <v>135</v>
      </c>
      <c r="O10" s="9">
        <f t="shared" si="2"/>
        <v>2</v>
      </c>
    </row>
    <row r="11" spans="1:15" x14ac:dyDescent="0.35">
      <c r="A11" s="3">
        <v>10</v>
      </c>
      <c r="B11" s="3" t="s">
        <v>257</v>
      </c>
      <c r="C11" s="3" t="s">
        <v>258</v>
      </c>
      <c r="D11" s="3" t="s">
        <v>43</v>
      </c>
      <c r="E11" s="14" t="s">
        <v>17</v>
      </c>
      <c r="F11" s="9">
        <v>100</v>
      </c>
      <c r="G11" s="9"/>
      <c r="H11" s="9"/>
      <c r="I11" s="9"/>
      <c r="J11" s="9"/>
      <c r="K11" s="14" t="str" cm="1">
        <f t="array" ref="K11">_xlfn.XLOOKUP(L11,Poeng[[#All],[plass ]],Poeng[[#All],[poeng ]],"-",0,1)</f>
        <v>-</v>
      </c>
      <c r="L11" s="80"/>
      <c r="M11" s="46">
        <f t="shared" si="0"/>
        <v>100</v>
      </c>
      <c r="N11" s="14">
        <f t="shared" si="1"/>
        <v>100</v>
      </c>
      <c r="O11" s="9">
        <f t="shared" si="2"/>
        <v>1</v>
      </c>
    </row>
    <row r="12" spans="1:15" x14ac:dyDescent="0.35">
      <c r="A12" s="3">
        <v>11</v>
      </c>
      <c r="B12" s="3" t="s">
        <v>260</v>
      </c>
      <c r="C12" s="3" t="s">
        <v>261</v>
      </c>
      <c r="D12" s="3" t="s">
        <v>30</v>
      </c>
      <c r="E12" s="14" t="s">
        <v>17</v>
      </c>
      <c r="F12" s="9">
        <v>90</v>
      </c>
      <c r="G12" s="9"/>
      <c r="H12" s="9"/>
      <c r="I12" s="9"/>
      <c r="J12" s="9"/>
      <c r="K12" s="14" t="str" cm="1">
        <f t="array" ref="K12">_xlfn.XLOOKUP(L12,Poeng[[#All],[plass ]],Poeng[[#All],[poeng ]],"-",0,1)</f>
        <v>-</v>
      </c>
      <c r="L12" s="80"/>
      <c r="M12" s="46">
        <f t="shared" si="0"/>
        <v>90</v>
      </c>
      <c r="N12" s="14">
        <f t="shared" si="1"/>
        <v>90</v>
      </c>
      <c r="O12" s="9">
        <f t="shared" si="2"/>
        <v>1</v>
      </c>
    </row>
    <row r="13" spans="1:15" x14ac:dyDescent="0.35">
      <c r="A13" s="3">
        <v>12</v>
      </c>
      <c r="B13" s="3" t="s">
        <v>396</v>
      </c>
      <c r="C13" s="3" t="s">
        <v>392</v>
      </c>
      <c r="D13" s="3" t="s">
        <v>27</v>
      </c>
      <c r="E13" s="14" t="s">
        <v>17</v>
      </c>
      <c r="F13" s="14"/>
      <c r="G13" s="14"/>
      <c r="H13" s="14"/>
      <c r="I13" s="14"/>
      <c r="J13" s="14">
        <v>80</v>
      </c>
      <c r="K13" s="14" t="str" cm="1">
        <f t="array" ref="K13">_xlfn.XLOOKUP(L13,Poeng[[#All],[plass ]],Poeng[[#All],[poeng ]],"-",0,1)</f>
        <v>-</v>
      </c>
      <c r="L13" s="80"/>
      <c r="M13" s="46">
        <f t="shared" si="0"/>
        <v>80</v>
      </c>
      <c r="N13" s="14">
        <f t="shared" si="1"/>
        <v>80</v>
      </c>
      <c r="O13" s="9">
        <f t="shared" si="2"/>
        <v>1</v>
      </c>
    </row>
    <row r="14" spans="1:15" x14ac:dyDescent="0.35">
      <c r="A14" s="61">
        <v>13</v>
      </c>
      <c r="B14" s="61" t="s">
        <v>263</v>
      </c>
      <c r="C14" s="61" t="s">
        <v>218</v>
      </c>
      <c r="D14" s="61" t="s">
        <v>30</v>
      </c>
      <c r="E14" s="17" t="s">
        <v>17</v>
      </c>
      <c r="F14" s="74">
        <v>75</v>
      </c>
      <c r="G14" s="74"/>
      <c r="H14" s="74"/>
      <c r="I14" s="74"/>
      <c r="J14" s="74"/>
      <c r="K14" s="14" t="str" cm="1">
        <f t="array" ref="K14">_xlfn.XLOOKUP(L14,Poeng[[#All],[plass ]],Poeng[[#All],[poeng ]],"-",0,1)</f>
        <v>-</v>
      </c>
      <c r="L14" s="80"/>
      <c r="M14" s="46">
        <f t="shared" si="0"/>
        <v>75</v>
      </c>
      <c r="N14" s="14">
        <f t="shared" si="1"/>
        <v>75</v>
      </c>
      <c r="O14" s="9">
        <f t="shared" si="2"/>
        <v>1</v>
      </c>
    </row>
    <row r="15" spans="1:15" x14ac:dyDescent="0.35">
      <c r="A15" s="77">
        <v>13</v>
      </c>
      <c r="B15" s="16" t="s">
        <v>356</v>
      </c>
      <c r="C15" s="16" t="s">
        <v>357</v>
      </c>
      <c r="D15" s="33" t="s">
        <v>335</v>
      </c>
      <c r="E15" s="17" t="s">
        <v>17</v>
      </c>
      <c r="F15" s="17">
        <v>0</v>
      </c>
      <c r="G15" s="17"/>
      <c r="H15" s="17">
        <v>75</v>
      </c>
      <c r="I15" s="17"/>
      <c r="J15" s="17"/>
      <c r="K15" s="14" t="str" cm="1">
        <f t="array" ref="K15">_xlfn.XLOOKUP(L15,Poeng[[#All],[plass ]],Poeng[[#All],[poeng ]],"-",0,1)</f>
        <v>-</v>
      </c>
      <c r="L15" s="80"/>
      <c r="M15" s="47">
        <f t="shared" si="0"/>
        <v>75</v>
      </c>
      <c r="N15" s="14">
        <f t="shared" si="1"/>
        <v>75</v>
      </c>
      <c r="O15" s="9">
        <f t="shared" si="2"/>
        <v>2</v>
      </c>
    </row>
    <row r="23" ht="16.5" customHeight="1" x14ac:dyDescent="0.35"/>
  </sheetData>
  <sortState xmlns:xlrd2="http://schemas.microsoft.com/office/spreadsheetml/2017/richdata2" ref="A2:M13">
    <sortCondition descending="1" ref="M2:M13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35CDB-D493-47CB-A757-947385452EFC}">
  <dimension ref="A1:O17"/>
  <sheetViews>
    <sheetView zoomScale="98" workbookViewId="0">
      <selection activeCell="H25" sqref="H25"/>
    </sheetView>
  </sheetViews>
  <sheetFormatPr baseColWidth="10" defaultColWidth="11.54296875" defaultRowHeight="14.5" x14ac:dyDescent="0.35"/>
  <cols>
    <col min="1" max="1" width="7.54296875" customWidth="1"/>
    <col min="2" max="2" width="17" customWidth="1"/>
    <col min="3" max="3" width="22.90625" customWidth="1"/>
    <col min="4" max="4" width="18.54296875" customWidth="1"/>
    <col min="5" max="5" width="7.08984375" customWidth="1"/>
    <col min="6" max="11" width="5.90625" customWidth="1"/>
    <col min="12" max="12" width="9.90625" customWidth="1"/>
    <col min="13" max="13" width="13.08984375" customWidth="1"/>
    <col min="14" max="14" width="15.453125" customWidth="1"/>
  </cols>
  <sheetData>
    <row r="1" spans="1:15" ht="15" thickBot="1" x14ac:dyDescent="0.4">
      <c r="A1" s="25" t="s">
        <v>0</v>
      </c>
      <c r="B1" s="25" t="s">
        <v>2</v>
      </c>
      <c r="C1" s="25" t="s">
        <v>1</v>
      </c>
      <c r="D1" s="26" t="s">
        <v>3</v>
      </c>
      <c r="E1" s="26" t="s">
        <v>4</v>
      </c>
      <c r="F1" s="27" t="s">
        <v>19</v>
      </c>
      <c r="G1" s="27" t="s">
        <v>20</v>
      </c>
      <c r="H1" s="27" t="s">
        <v>21</v>
      </c>
      <c r="I1" s="27" t="s">
        <v>22</v>
      </c>
      <c r="J1" s="27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27" t="s">
        <v>402</v>
      </c>
    </row>
    <row r="2" spans="1:15" x14ac:dyDescent="0.35">
      <c r="A2" s="104">
        <v>1</v>
      </c>
      <c r="B2" s="104" t="s">
        <v>139</v>
      </c>
      <c r="C2" s="104" t="s">
        <v>140</v>
      </c>
      <c r="D2" s="104" t="s">
        <v>27</v>
      </c>
      <c r="E2" s="105" t="s">
        <v>9</v>
      </c>
      <c r="F2" s="106">
        <v>100</v>
      </c>
      <c r="G2" s="105">
        <v>100</v>
      </c>
      <c r="H2" s="105">
        <v>100</v>
      </c>
      <c r="I2" s="105">
        <v>100</v>
      </c>
      <c r="J2" s="105">
        <v>100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17" si="0">SUM(F2:K2)</f>
        <v>600</v>
      </c>
      <c r="N2" s="128">
        <f t="shared" ref="N2:N17" si="1">M2-IF(O2&gt;5,MIN(E2:K2),0)</f>
        <v>500</v>
      </c>
      <c r="O2" s="129">
        <f t="shared" ref="O2:O17" si="2">COUNT(E2:K2)</f>
        <v>6</v>
      </c>
    </row>
    <row r="3" spans="1:15" ht="16.5" customHeight="1" x14ac:dyDescent="0.35">
      <c r="A3" s="104">
        <v>2</v>
      </c>
      <c r="B3" s="104" t="s">
        <v>151</v>
      </c>
      <c r="C3" s="104" t="s">
        <v>152</v>
      </c>
      <c r="D3" s="104" t="s">
        <v>43</v>
      </c>
      <c r="E3" s="105" t="s">
        <v>9</v>
      </c>
      <c r="F3" s="106">
        <v>75</v>
      </c>
      <c r="G3" s="105">
        <v>95</v>
      </c>
      <c r="H3" s="105">
        <v>95</v>
      </c>
      <c r="I3" s="105">
        <v>85</v>
      </c>
      <c r="J3" s="105">
        <v>85</v>
      </c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530</v>
      </c>
      <c r="N3" s="78">
        <f t="shared" si="1"/>
        <v>455</v>
      </c>
      <c r="O3" s="105">
        <f t="shared" si="2"/>
        <v>6</v>
      </c>
    </row>
    <row r="4" spans="1:15" x14ac:dyDescent="0.35">
      <c r="A4" s="104">
        <v>3</v>
      </c>
      <c r="B4" s="104" t="s">
        <v>141</v>
      </c>
      <c r="C4" s="104" t="s">
        <v>142</v>
      </c>
      <c r="D4" s="104" t="s">
        <v>110</v>
      </c>
      <c r="E4" s="105" t="s">
        <v>9</v>
      </c>
      <c r="F4" s="106">
        <v>95</v>
      </c>
      <c r="G4" s="105"/>
      <c r="H4" s="105">
        <v>80</v>
      </c>
      <c r="I4" s="105">
        <v>95</v>
      </c>
      <c r="J4" s="105">
        <v>90</v>
      </c>
      <c r="K4" s="57" cm="1">
        <f t="array" ref="K4">_xlfn.XLOOKUP(L4,Poeng[[#All],[plass ]],Poeng[[#All],[poeng ]],"-",0,1)</f>
        <v>90</v>
      </c>
      <c r="L4" s="107">
        <v>3</v>
      </c>
      <c r="M4" s="108">
        <f t="shared" si="0"/>
        <v>450</v>
      </c>
      <c r="N4" s="78">
        <f t="shared" si="1"/>
        <v>450</v>
      </c>
      <c r="O4" s="105">
        <f t="shared" si="2"/>
        <v>5</v>
      </c>
    </row>
    <row r="5" spans="1:15" x14ac:dyDescent="0.35">
      <c r="A5" s="104">
        <v>4</v>
      </c>
      <c r="B5" s="104" t="s">
        <v>143</v>
      </c>
      <c r="C5" s="104" t="s">
        <v>144</v>
      </c>
      <c r="D5" s="104" t="s">
        <v>145</v>
      </c>
      <c r="E5" s="105" t="s">
        <v>9</v>
      </c>
      <c r="F5" s="106">
        <v>90</v>
      </c>
      <c r="G5" s="105">
        <v>90</v>
      </c>
      <c r="H5" s="105">
        <v>90</v>
      </c>
      <c r="I5" s="105">
        <v>80</v>
      </c>
      <c r="J5" s="105">
        <v>80</v>
      </c>
      <c r="K5" s="118" cm="1">
        <f t="array" ref="K5">_xlfn.XLOOKUP(L5,Poeng[[#All],[plass ]],Poeng[[#All],[poeng ]],"-",0,1)</f>
        <v>80</v>
      </c>
      <c r="L5" s="119">
        <v>5</v>
      </c>
      <c r="M5" s="120">
        <f t="shared" si="0"/>
        <v>510</v>
      </c>
      <c r="N5" s="94">
        <f t="shared" si="1"/>
        <v>430</v>
      </c>
      <c r="O5" s="105">
        <f t="shared" si="2"/>
        <v>6</v>
      </c>
    </row>
    <row r="6" spans="1:15" x14ac:dyDescent="0.35">
      <c r="A6" s="104">
        <v>5</v>
      </c>
      <c r="B6" s="104" t="s">
        <v>146</v>
      </c>
      <c r="C6" s="104" t="s">
        <v>147</v>
      </c>
      <c r="D6" s="104" t="s">
        <v>148</v>
      </c>
      <c r="E6" s="105" t="s">
        <v>9</v>
      </c>
      <c r="F6" s="106">
        <v>85</v>
      </c>
      <c r="G6" s="105">
        <v>85</v>
      </c>
      <c r="H6" s="105">
        <v>85</v>
      </c>
      <c r="I6" s="105">
        <v>72</v>
      </c>
      <c r="J6" s="105">
        <v>75</v>
      </c>
      <c r="K6" s="57" cm="1">
        <f t="array" ref="K6">_xlfn.XLOOKUP(L6,Poeng[[#All],[plass ]],Poeng[[#All],[poeng ]],"-",0,1)</f>
        <v>72</v>
      </c>
      <c r="L6" s="126">
        <v>7</v>
      </c>
      <c r="M6" s="108">
        <f t="shared" si="0"/>
        <v>474</v>
      </c>
      <c r="N6" s="78">
        <f t="shared" si="1"/>
        <v>402</v>
      </c>
      <c r="O6" s="105">
        <f t="shared" si="2"/>
        <v>6</v>
      </c>
    </row>
    <row r="7" spans="1:15" x14ac:dyDescent="0.35">
      <c r="A7" s="104">
        <v>6</v>
      </c>
      <c r="B7" s="104" t="s">
        <v>149</v>
      </c>
      <c r="C7" s="104" t="s">
        <v>150</v>
      </c>
      <c r="D7" s="104" t="s">
        <v>43</v>
      </c>
      <c r="E7" s="105" t="s">
        <v>9</v>
      </c>
      <c r="F7" s="106">
        <v>80</v>
      </c>
      <c r="G7" s="105">
        <v>80</v>
      </c>
      <c r="H7" s="105">
        <v>72</v>
      </c>
      <c r="I7" s="105">
        <v>75</v>
      </c>
      <c r="J7" s="105">
        <v>66</v>
      </c>
      <c r="K7" s="57" cm="1">
        <f t="array" ref="K7">_xlfn.XLOOKUP(L7,Poeng[[#All],[plass ]],Poeng[[#All],[poeng ]],"-",0,1)</f>
        <v>66</v>
      </c>
      <c r="L7" s="107">
        <v>9</v>
      </c>
      <c r="M7" s="108">
        <f t="shared" si="0"/>
        <v>439</v>
      </c>
      <c r="N7" s="78">
        <f t="shared" si="1"/>
        <v>373</v>
      </c>
      <c r="O7" s="105">
        <f t="shared" si="2"/>
        <v>6</v>
      </c>
    </row>
    <row r="8" spans="1:15" x14ac:dyDescent="0.35">
      <c r="A8" s="104">
        <v>7</v>
      </c>
      <c r="B8" s="104" t="s">
        <v>153</v>
      </c>
      <c r="C8" s="104" t="s">
        <v>154</v>
      </c>
      <c r="D8" s="104" t="s">
        <v>72</v>
      </c>
      <c r="E8" s="105" t="s">
        <v>9</v>
      </c>
      <c r="F8" s="106">
        <v>72</v>
      </c>
      <c r="G8" s="105">
        <v>75</v>
      </c>
      <c r="H8" s="105">
        <v>75</v>
      </c>
      <c r="I8" s="105">
        <v>69</v>
      </c>
      <c r="J8" s="105">
        <v>63</v>
      </c>
      <c r="K8" s="57" cm="1">
        <f t="array" ref="K8">_xlfn.XLOOKUP(L8,Poeng[[#All],[plass ]],Poeng[[#All],[poeng ]],"-",0,1)</f>
        <v>75</v>
      </c>
      <c r="L8" s="107">
        <v>6</v>
      </c>
      <c r="M8" s="108">
        <f t="shared" si="0"/>
        <v>429</v>
      </c>
      <c r="N8" s="78">
        <f t="shared" si="1"/>
        <v>366</v>
      </c>
      <c r="O8" s="105">
        <f t="shared" si="2"/>
        <v>6</v>
      </c>
    </row>
    <row r="9" spans="1:15" s="109" customFormat="1" x14ac:dyDescent="0.35">
      <c r="A9" s="104">
        <v>8</v>
      </c>
      <c r="B9" s="115" t="s">
        <v>366</v>
      </c>
      <c r="C9" s="115" t="s">
        <v>367</v>
      </c>
      <c r="D9" s="115" t="s">
        <v>368</v>
      </c>
      <c r="E9" s="105" t="s">
        <v>9</v>
      </c>
      <c r="F9" s="106"/>
      <c r="G9" s="105"/>
      <c r="H9" s="105"/>
      <c r="I9" s="105">
        <v>90</v>
      </c>
      <c r="J9" s="105">
        <v>95</v>
      </c>
      <c r="K9" s="57" cm="1">
        <f t="array" ref="K9">_xlfn.XLOOKUP(L9,Poeng[[#All],[plass ]],Poeng[[#All],[poeng ]],"-",0,1)</f>
        <v>85</v>
      </c>
      <c r="L9" s="107">
        <v>4</v>
      </c>
      <c r="M9" s="108">
        <f t="shared" si="0"/>
        <v>270</v>
      </c>
      <c r="N9" s="78">
        <f t="shared" si="1"/>
        <v>270</v>
      </c>
      <c r="O9" s="105">
        <f t="shared" si="2"/>
        <v>3</v>
      </c>
    </row>
    <row r="10" spans="1:15" x14ac:dyDescent="0.35">
      <c r="A10" s="3">
        <v>9</v>
      </c>
      <c r="B10" s="5" t="s">
        <v>385</v>
      </c>
      <c r="C10" s="5" t="s">
        <v>386</v>
      </c>
      <c r="D10" s="5" t="s">
        <v>43</v>
      </c>
      <c r="E10" s="21" t="s">
        <v>9</v>
      </c>
      <c r="F10" s="4"/>
      <c r="G10" s="21"/>
      <c r="H10" s="21"/>
      <c r="I10" s="21"/>
      <c r="J10" s="21">
        <v>69</v>
      </c>
      <c r="K10" s="14" cm="1">
        <f t="array" ref="K10">_xlfn.XLOOKUP(L10,Poeng[[#All],[plass ]],Poeng[[#All],[poeng ]],"-",0,1)</f>
        <v>69</v>
      </c>
      <c r="L10" s="80">
        <v>8</v>
      </c>
      <c r="M10" s="46">
        <f t="shared" si="0"/>
        <v>138</v>
      </c>
      <c r="N10" s="23">
        <f t="shared" si="1"/>
        <v>138</v>
      </c>
      <c r="O10" s="21">
        <f t="shared" si="2"/>
        <v>2</v>
      </c>
    </row>
    <row r="11" spans="1:15" ht="15" customHeight="1" x14ac:dyDescent="0.35">
      <c r="A11" s="3">
        <v>10</v>
      </c>
      <c r="B11" s="3" t="s">
        <v>155</v>
      </c>
      <c r="C11" s="3" t="s">
        <v>156</v>
      </c>
      <c r="D11" s="3" t="s">
        <v>30</v>
      </c>
      <c r="E11" s="21" t="s">
        <v>9</v>
      </c>
      <c r="F11" s="4">
        <v>69</v>
      </c>
      <c r="G11" s="21"/>
      <c r="H11" s="21"/>
      <c r="I11" s="21"/>
      <c r="J11" s="21">
        <v>60</v>
      </c>
      <c r="K11" s="14" t="str" cm="1">
        <f t="array" ref="K11">_xlfn.XLOOKUP(L11,Poeng[[#All],[plass ]],Poeng[[#All],[poeng ]],"-",0,1)</f>
        <v>-</v>
      </c>
      <c r="L11" s="80"/>
      <c r="M11" s="46">
        <f t="shared" si="0"/>
        <v>129</v>
      </c>
      <c r="N11" s="23">
        <f t="shared" si="1"/>
        <v>129</v>
      </c>
      <c r="O11" s="21">
        <f t="shared" si="2"/>
        <v>2</v>
      </c>
    </row>
    <row r="12" spans="1:15" x14ac:dyDescent="0.35">
      <c r="A12" s="3">
        <v>11</v>
      </c>
      <c r="B12" s="10" t="s">
        <v>383</v>
      </c>
      <c r="C12" s="10" t="s">
        <v>384</v>
      </c>
      <c r="D12" s="12" t="s">
        <v>72</v>
      </c>
      <c r="E12" s="21" t="s">
        <v>9</v>
      </c>
      <c r="F12" s="4"/>
      <c r="G12" s="21"/>
      <c r="H12" s="21"/>
      <c r="I12" s="21"/>
      <c r="J12" s="21">
        <v>72</v>
      </c>
      <c r="K12" s="14" t="str" cm="1">
        <f t="array" ref="K12">_xlfn.XLOOKUP(L12,Poeng[[#All],[plass ]],Poeng[[#All],[poeng ]],"-",0,1)</f>
        <v>-</v>
      </c>
      <c r="L12" s="88"/>
      <c r="M12" s="46">
        <f t="shared" si="0"/>
        <v>72</v>
      </c>
      <c r="N12" s="23">
        <f t="shared" si="1"/>
        <v>72</v>
      </c>
      <c r="O12" s="21">
        <f t="shared" si="2"/>
        <v>1</v>
      </c>
    </row>
    <row r="13" spans="1:15" x14ac:dyDescent="0.35">
      <c r="A13" s="11"/>
      <c r="B13" s="10"/>
      <c r="C13" s="10"/>
      <c r="D13" s="12"/>
      <c r="E13" s="21" t="s">
        <v>9</v>
      </c>
      <c r="F13" s="4"/>
      <c r="G13" s="21"/>
      <c r="H13" s="21"/>
      <c r="I13" s="21"/>
      <c r="J13" s="21"/>
      <c r="K13" s="14" t="str" cm="1">
        <f t="array" ref="K13">_xlfn.XLOOKUP(L13,Poeng[[#All],[plass ]],Poeng[[#All],[poeng ]],"-",0,1)</f>
        <v>-</v>
      </c>
      <c r="L13" s="88"/>
      <c r="M13" s="46">
        <f t="shared" si="0"/>
        <v>0</v>
      </c>
      <c r="N13" s="23">
        <f t="shared" si="1"/>
        <v>0</v>
      </c>
      <c r="O13" s="21">
        <f t="shared" si="2"/>
        <v>0</v>
      </c>
    </row>
    <row r="14" spans="1:15" x14ac:dyDescent="0.35">
      <c r="A14" s="11"/>
      <c r="B14" s="7"/>
      <c r="C14" s="7"/>
      <c r="D14" s="7"/>
      <c r="E14" s="21" t="s">
        <v>9</v>
      </c>
      <c r="F14" s="4"/>
      <c r="G14" s="21"/>
      <c r="H14" s="21"/>
      <c r="I14" s="21"/>
      <c r="J14" s="21"/>
      <c r="K14" s="14" t="str" cm="1">
        <f t="array" ref="K14">_xlfn.XLOOKUP(L14,Poeng[[#All],[plass ]],Poeng[[#All],[poeng ]],"-",0,1)</f>
        <v>-</v>
      </c>
      <c r="L14" s="88"/>
      <c r="M14" s="46">
        <f t="shared" si="0"/>
        <v>0</v>
      </c>
      <c r="N14" s="23">
        <f t="shared" si="1"/>
        <v>0</v>
      </c>
      <c r="O14" s="21">
        <f t="shared" si="2"/>
        <v>0</v>
      </c>
    </row>
    <row r="15" spans="1:15" x14ac:dyDescent="0.35">
      <c r="A15" s="11"/>
      <c r="B15" s="3"/>
      <c r="C15" s="3"/>
      <c r="D15" s="3"/>
      <c r="E15" s="97"/>
      <c r="F15" s="3"/>
      <c r="G15" s="97"/>
      <c r="H15" s="97"/>
      <c r="I15" s="97"/>
      <c r="J15" s="97"/>
      <c r="K15" s="14" t="str" cm="1">
        <f t="array" ref="K15">_xlfn.XLOOKUP(L15,Poeng[[#All],[plass ]],Poeng[[#All],[poeng ]],"-",0,1)</f>
        <v>-</v>
      </c>
      <c r="L15" s="88"/>
      <c r="M15" s="46">
        <f t="shared" si="0"/>
        <v>0</v>
      </c>
      <c r="N15" s="23">
        <f t="shared" si="1"/>
        <v>0</v>
      </c>
      <c r="O15" s="21">
        <f t="shared" si="2"/>
        <v>0</v>
      </c>
    </row>
    <row r="16" spans="1:15" x14ac:dyDescent="0.35">
      <c r="A16" s="11"/>
      <c r="B16" s="3"/>
      <c r="C16" s="3"/>
      <c r="D16" s="3"/>
      <c r="E16" s="97"/>
      <c r="F16" s="3"/>
      <c r="G16" s="97"/>
      <c r="H16" s="97"/>
      <c r="I16" s="97"/>
      <c r="J16" s="97"/>
      <c r="K16" s="14" t="str" cm="1">
        <f t="array" ref="K16">_xlfn.XLOOKUP(L16,Poeng[[#All],[plass ]],Poeng[[#All],[poeng ]],"-",0,1)</f>
        <v>-</v>
      </c>
      <c r="L16" s="88"/>
      <c r="M16" s="46">
        <f t="shared" si="0"/>
        <v>0</v>
      </c>
      <c r="N16" s="23">
        <f t="shared" si="1"/>
        <v>0</v>
      </c>
      <c r="O16" s="21">
        <f t="shared" si="2"/>
        <v>0</v>
      </c>
    </row>
    <row r="17" spans="1:15" x14ac:dyDescent="0.35">
      <c r="A17" s="11"/>
      <c r="B17" s="3"/>
      <c r="C17" s="3"/>
      <c r="D17" s="3"/>
      <c r="E17" s="97"/>
      <c r="F17" s="3"/>
      <c r="G17" s="97"/>
      <c r="H17" s="97"/>
      <c r="I17" s="97"/>
      <c r="J17" s="97"/>
      <c r="K17" s="14" t="str" cm="1">
        <f t="array" ref="K17">_xlfn.XLOOKUP(L17,Poeng[[#All],[plass ]],Poeng[[#All],[poeng ]],"-",0,1)</f>
        <v>-</v>
      </c>
      <c r="L17" s="88"/>
      <c r="M17" s="46">
        <f t="shared" si="0"/>
        <v>0</v>
      </c>
      <c r="N17" s="23">
        <f t="shared" si="1"/>
        <v>0</v>
      </c>
      <c r="O17" s="21">
        <f t="shared" si="2"/>
        <v>0</v>
      </c>
    </row>
  </sheetData>
  <sortState xmlns:xlrd2="http://schemas.microsoft.com/office/spreadsheetml/2017/richdata2" ref="B2:L14">
    <sortCondition descending="1" ref="L2:L14"/>
  </sortState>
  <phoneticPr fontId="9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FD48F-1231-451D-97F1-1D80A5B96A8A}">
  <dimension ref="A1:O23"/>
  <sheetViews>
    <sheetView workbookViewId="0">
      <selection activeCell="Q20" sqref="Q20"/>
    </sheetView>
  </sheetViews>
  <sheetFormatPr baseColWidth="10" defaultColWidth="11.54296875" defaultRowHeight="14.5" x14ac:dyDescent="0.35"/>
  <cols>
    <col min="1" max="1" width="8" style="1" customWidth="1"/>
    <col min="2" max="2" width="18.453125" customWidth="1"/>
    <col min="3" max="3" width="16.90625" customWidth="1"/>
    <col min="4" max="4" width="19.90625" bestFit="1" customWidth="1"/>
    <col min="5" max="5" width="7.54296875" customWidth="1"/>
    <col min="6" max="11" width="5.90625" customWidth="1"/>
    <col min="12" max="12" width="8.453125" customWidth="1"/>
    <col min="13" max="13" width="14" customWidth="1"/>
    <col min="14" max="14" width="15.453125" customWidth="1"/>
  </cols>
  <sheetData>
    <row r="1" spans="1:15" ht="15" thickBot="1" x14ac:dyDescent="0.4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44" t="s">
        <v>402</v>
      </c>
    </row>
    <row r="2" spans="1:15" x14ac:dyDescent="0.35">
      <c r="A2" s="103">
        <v>1</v>
      </c>
      <c r="B2" s="104" t="s">
        <v>113</v>
      </c>
      <c r="C2" s="104" t="s">
        <v>114</v>
      </c>
      <c r="D2" s="104" t="s">
        <v>30</v>
      </c>
      <c r="E2" s="105" t="s">
        <v>8</v>
      </c>
      <c r="F2" s="106">
        <v>95</v>
      </c>
      <c r="G2" s="105">
        <v>90</v>
      </c>
      <c r="H2" s="105">
        <v>100</v>
      </c>
      <c r="I2" s="105">
        <v>95</v>
      </c>
      <c r="J2" s="105">
        <v>100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23" si="0">SUM(F2:K2)</f>
        <v>580</v>
      </c>
      <c r="N2" s="128">
        <f t="shared" ref="N2:N23" si="1">M2-IF(O2&gt;5,MIN(E2:K2),0)</f>
        <v>490</v>
      </c>
      <c r="O2" s="129">
        <f t="shared" ref="O2:O23" si="2">COUNT(E2:K2)</f>
        <v>6</v>
      </c>
    </row>
    <row r="3" spans="1:15" x14ac:dyDescent="0.35">
      <c r="A3" s="103">
        <v>2</v>
      </c>
      <c r="B3" s="104" t="s">
        <v>111</v>
      </c>
      <c r="C3" s="104" t="s">
        <v>112</v>
      </c>
      <c r="D3" s="104" t="s">
        <v>110</v>
      </c>
      <c r="E3" s="105" t="s">
        <v>8</v>
      </c>
      <c r="F3" s="106">
        <v>100</v>
      </c>
      <c r="G3" s="105">
        <v>100</v>
      </c>
      <c r="H3" s="105">
        <v>90</v>
      </c>
      <c r="I3" s="105">
        <v>100</v>
      </c>
      <c r="J3" s="105"/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485</v>
      </c>
      <c r="N3" s="78">
        <f t="shared" si="1"/>
        <v>485</v>
      </c>
      <c r="O3" s="105">
        <f t="shared" si="2"/>
        <v>5</v>
      </c>
    </row>
    <row r="4" spans="1:15" x14ac:dyDescent="0.35">
      <c r="A4" s="103">
        <v>3</v>
      </c>
      <c r="B4" s="104" t="s">
        <v>115</v>
      </c>
      <c r="C4" s="104" t="s">
        <v>116</v>
      </c>
      <c r="D4" s="104" t="s">
        <v>60</v>
      </c>
      <c r="E4" s="105" t="s">
        <v>8</v>
      </c>
      <c r="F4" s="106">
        <v>90</v>
      </c>
      <c r="G4" s="105">
        <v>95</v>
      </c>
      <c r="H4" s="105">
        <v>95</v>
      </c>
      <c r="I4" s="105">
        <v>90</v>
      </c>
      <c r="J4" s="105">
        <v>95</v>
      </c>
      <c r="K4" s="57" cm="1">
        <f t="array" ref="K4">_xlfn.XLOOKUP(L4,Poeng[[#All],[plass ]],Poeng[[#All],[poeng ]],"-",0,1)</f>
        <v>90</v>
      </c>
      <c r="L4" s="107">
        <v>3</v>
      </c>
      <c r="M4" s="108">
        <f t="shared" si="0"/>
        <v>555</v>
      </c>
      <c r="N4" s="78">
        <f t="shared" si="1"/>
        <v>465</v>
      </c>
      <c r="O4" s="105">
        <f t="shared" si="2"/>
        <v>6</v>
      </c>
    </row>
    <row r="5" spans="1:15" x14ac:dyDescent="0.35">
      <c r="A5" s="103">
        <v>4</v>
      </c>
      <c r="B5" s="104" t="s">
        <v>117</v>
      </c>
      <c r="C5" s="104" t="s">
        <v>118</v>
      </c>
      <c r="D5" s="104" t="s">
        <v>60</v>
      </c>
      <c r="E5" s="105" t="s">
        <v>8</v>
      </c>
      <c r="F5" s="106">
        <v>85</v>
      </c>
      <c r="G5" s="105">
        <v>85</v>
      </c>
      <c r="H5" s="105">
        <v>80</v>
      </c>
      <c r="I5" s="105">
        <v>80</v>
      </c>
      <c r="J5" s="105">
        <v>80</v>
      </c>
      <c r="K5" s="118" t="str" cm="1">
        <f t="array" ref="K5">_xlfn.XLOOKUP(L5,Poeng[[#All],[plass ]],Poeng[[#All],[poeng ]],"-",0,1)</f>
        <v>-</v>
      </c>
      <c r="L5" s="119"/>
      <c r="M5" s="120">
        <f t="shared" si="0"/>
        <v>410</v>
      </c>
      <c r="N5" s="94">
        <f t="shared" si="1"/>
        <v>410</v>
      </c>
      <c r="O5" s="105">
        <f t="shared" si="2"/>
        <v>5</v>
      </c>
    </row>
    <row r="6" spans="1:15" x14ac:dyDescent="0.35">
      <c r="A6" s="103">
        <v>5</v>
      </c>
      <c r="B6" s="104" t="s">
        <v>287</v>
      </c>
      <c r="C6" s="115" t="s">
        <v>288</v>
      </c>
      <c r="D6" s="104" t="s">
        <v>30</v>
      </c>
      <c r="E6" s="105" t="s">
        <v>8</v>
      </c>
      <c r="F6" s="106"/>
      <c r="G6" s="105">
        <v>75</v>
      </c>
      <c r="H6" s="105">
        <v>69</v>
      </c>
      <c r="I6" s="105">
        <v>85</v>
      </c>
      <c r="J6" s="105">
        <v>85</v>
      </c>
      <c r="K6" s="57" cm="1">
        <f t="array" ref="K6">_xlfn.XLOOKUP(L6,Poeng[[#All],[plass ]],Poeng[[#All],[poeng ]],"-",0,1)</f>
        <v>75</v>
      </c>
      <c r="L6" s="126">
        <v>6</v>
      </c>
      <c r="M6" s="108">
        <f t="shared" si="0"/>
        <v>389</v>
      </c>
      <c r="N6" s="78">
        <f t="shared" si="1"/>
        <v>389</v>
      </c>
      <c r="O6" s="105">
        <f t="shared" si="2"/>
        <v>5</v>
      </c>
    </row>
    <row r="7" spans="1:15" x14ac:dyDescent="0.35">
      <c r="A7" s="103">
        <v>6</v>
      </c>
      <c r="B7" s="104" t="s">
        <v>125</v>
      </c>
      <c r="C7" s="104" t="s">
        <v>126</v>
      </c>
      <c r="D7" s="104" t="s">
        <v>43</v>
      </c>
      <c r="E7" s="105" t="s">
        <v>8</v>
      </c>
      <c r="F7" s="105">
        <v>69</v>
      </c>
      <c r="G7" s="105">
        <v>60</v>
      </c>
      <c r="H7" s="105">
        <v>60</v>
      </c>
      <c r="I7" s="105"/>
      <c r="J7" s="105">
        <v>75</v>
      </c>
      <c r="K7" s="57" cm="1">
        <f t="array" ref="K7">_xlfn.XLOOKUP(L7,Poeng[[#All],[plass ]],Poeng[[#All],[poeng ]],"-",0,1)</f>
        <v>63</v>
      </c>
      <c r="L7" s="107">
        <v>10</v>
      </c>
      <c r="M7" s="108">
        <f t="shared" si="0"/>
        <v>327</v>
      </c>
      <c r="N7" s="78">
        <f t="shared" si="1"/>
        <v>327</v>
      </c>
      <c r="O7" s="105">
        <f t="shared" si="2"/>
        <v>5</v>
      </c>
    </row>
    <row r="8" spans="1:15" x14ac:dyDescent="0.35">
      <c r="A8" s="103">
        <v>7</v>
      </c>
      <c r="B8" s="104" t="s">
        <v>119</v>
      </c>
      <c r="C8" s="104" t="s">
        <v>120</v>
      </c>
      <c r="D8" s="104" t="s">
        <v>27</v>
      </c>
      <c r="E8" s="105" t="s">
        <v>8</v>
      </c>
      <c r="F8" s="106">
        <v>80</v>
      </c>
      <c r="G8" s="105">
        <v>80</v>
      </c>
      <c r="H8" s="105">
        <v>75</v>
      </c>
      <c r="I8" s="105"/>
      <c r="J8" s="105">
        <v>90</v>
      </c>
      <c r="K8" s="57" t="str" cm="1">
        <f t="array" ref="K8">_xlfn.XLOOKUP(L8,Poeng[[#All],[plass ]],Poeng[[#All],[poeng ]],"-",0,1)</f>
        <v>-</v>
      </c>
      <c r="L8" s="107"/>
      <c r="M8" s="108">
        <f t="shared" si="0"/>
        <v>325</v>
      </c>
      <c r="N8" s="78">
        <f t="shared" si="1"/>
        <v>325</v>
      </c>
      <c r="O8" s="105">
        <f t="shared" si="2"/>
        <v>4</v>
      </c>
    </row>
    <row r="9" spans="1:15" x14ac:dyDescent="0.35">
      <c r="A9" s="103">
        <v>8</v>
      </c>
      <c r="B9" s="104" t="s">
        <v>121</v>
      </c>
      <c r="C9" s="104" t="s">
        <v>122</v>
      </c>
      <c r="D9" s="104" t="s">
        <v>110</v>
      </c>
      <c r="E9" s="105" t="s">
        <v>8</v>
      </c>
      <c r="F9" s="106">
        <v>75</v>
      </c>
      <c r="G9" s="105">
        <v>72</v>
      </c>
      <c r="H9" s="105"/>
      <c r="I9" s="105">
        <v>72</v>
      </c>
      <c r="J9" s="105"/>
      <c r="K9" s="57" cm="1">
        <f t="array" ref="K9">_xlfn.XLOOKUP(L9,Poeng[[#All],[plass ]],Poeng[[#All],[poeng ]],"-",0,1)</f>
        <v>72</v>
      </c>
      <c r="L9" s="107">
        <v>7</v>
      </c>
      <c r="M9" s="108">
        <f t="shared" si="0"/>
        <v>291</v>
      </c>
      <c r="N9" s="78">
        <f t="shared" si="1"/>
        <v>291</v>
      </c>
      <c r="O9" s="105">
        <f t="shared" si="2"/>
        <v>4</v>
      </c>
    </row>
    <row r="10" spans="1:15" x14ac:dyDescent="0.35">
      <c r="A10" s="103">
        <v>9</v>
      </c>
      <c r="B10" s="104" t="s">
        <v>133</v>
      </c>
      <c r="C10" s="104" t="s">
        <v>134</v>
      </c>
      <c r="D10" s="104" t="s">
        <v>30</v>
      </c>
      <c r="E10" s="105" t="s">
        <v>8</v>
      </c>
      <c r="F10" s="106">
        <v>58</v>
      </c>
      <c r="G10" s="105">
        <v>50</v>
      </c>
      <c r="H10" s="105">
        <v>56</v>
      </c>
      <c r="I10" s="105"/>
      <c r="J10" s="105">
        <v>60</v>
      </c>
      <c r="K10" s="57" cm="1">
        <f t="array" ref="K10">_xlfn.XLOOKUP(L10,Poeng[[#All],[plass ]],Poeng[[#All],[poeng ]],"-",0,1)</f>
        <v>60</v>
      </c>
      <c r="L10" s="107">
        <v>11</v>
      </c>
      <c r="M10" s="108">
        <f t="shared" si="0"/>
        <v>284</v>
      </c>
      <c r="N10" s="78">
        <f t="shared" si="1"/>
        <v>284</v>
      </c>
      <c r="O10" s="105">
        <f t="shared" si="2"/>
        <v>5</v>
      </c>
    </row>
    <row r="11" spans="1:15" s="109" customFormat="1" x14ac:dyDescent="0.35">
      <c r="A11" s="103">
        <v>10</v>
      </c>
      <c r="B11" s="104" t="s">
        <v>127</v>
      </c>
      <c r="C11" s="104" t="s">
        <v>128</v>
      </c>
      <c r="D11" s="104" t="s">
        <v>110</v>
      </c>
      <c r="E11" s="105" t="s">
        <v>8</v>
      </c>
      <c r="F11" s="106">
        <v>66</v>
      </c>
      <c r="G11" s="105"/>
      <c r="H11" s="105">
        <v>58</v>
      </c>
      <c r="I11" s="105">
        <v>75</v>
      </c>
      <c r="J11" s="105"/>
      <c r="K11" s="57" cm="1">
        <f t="array" ref="K11">_xlfn.XLOOKUP(L11,Poeng[[#All],[plass ]],Poeng[[#All],[poeng ]],"-",0,1)</f>
        <v>58</v>
      </c>
      <c r="L11" s="107">
        <v>12</v>
      </c>
      <c r="M11" s="108">
        <f t="shared" si="0"/>
        <v>257</v>
      </c>
      <c r="N11" s="78">
        <f t="shared" si="1"/>
        <v>257</v>
      </c>
      <c r="O11" s="105">
        <f t="shared" si="2"/>
        <v>4</v>
      </c>
    </row>
    <row r="12" spans="1:15" x14ac:dyDescent="0.35">
      <c r="A12" s="62">
        <v>11</v>
      </c>
      <c r="B12" s="3" t="s">
        <v>123</v>
      </c>
      <c r="C12" s="3" t="s">
        <v>124</v>
      </c>
      <c r="D12" s="3" t="s">
        <v>65</v>
      </c>
      <c r="E12" s="35" t="s">
        <v>8</v>
      </c>
      <c r="F12" s="34">
        <v>72</v>
      </c>
      <c r="G12" s="35"/>
      <c r="H12" s="35">
        <v>85</v>
      </c>
      <c r="I12" s="35"/>
      <c r="J12" s="35"/>
      <c r="K12" s="14" cm="1">
        <f t="array" ref="K12">_xlfn.XLOOKUP(L12,Poeng[[#All],[plass ]],Poeng[[#All],[poeng ]],"-",0,1)</f>
        <v>85</v>
      </c>
      <c r="L12" s="88">
        <v>4</v>
      </c>
      <c r="M12" s="46">
        <f t="shared" si="0"/>
        <v>242</v>
      </c>
      <c r="N12" s="23">
        <f t="shared" si="1"/>
        <v>242</v>
      </c>
      <c r="O12" s="21">
        <f t="shared" si="2"/>
        <v>3</v>
      </c>
    </row>
    <row r="13" spans="1:15" x14ac:dyDescent="0.35">
      <c r="A13" s="62">
        <v>12</v>
      </c>
      <c r="B13" s="3" t="s">
        <v>131</v>
      </c>
      <c r="C13" s="3" t="s">
        <v>132</v>
      </c>
      <c r="D13" s="3" t="s">
        <v>27</v>
      </c>
      <c r="E13" s="35" t="s">
        <v>8</v>
      </c>
      <c r="F13" s="4">
        <v>60</v>
      </c>
      <c r="G13" s="21">
        <v>56</v>
      </c>
      <c r="H13" s="21">
        <v>54</v>
      </c>
      <c r="I13" s="21"/>
      <c r="J13" s="21">
        <v>66</v>
      </c>
      <c r="K13" s="14" t="str" cm="1">
        <f t="array" ref="K13">_xlfn.XLOOKUP(L13,Poeng[[#All],[plass ]],Poeng[[#All],[poeng ]],"-",0,1)</f>
        <v>-</v>
      </c>
      <c r="L13" s="88"/>
      <c r="M13" s="46">
        <f t="shared" si="0"/>
        <v>236</v>
      </c>
      <c r="N13" s="23">
        <f t="shared" si="1"/>
        <v>236</v>
      </c>
      <c r="O13" s="21">
        <f t="shared" si="2"/>
        <v>4</v>
      </c>
    </row>
    <row r="14" spans="1:15" x14ac:dyDescent="0.35">
      <c r="A14" s="62">
        <v>13</v>
      </c>
      <c r="B14" s="3" t="s">
        <v>135</v>
      </c>
      <c r="C14" s="3" t="s">
        <v>136</v>
      </c>
      <c r="D14" s="3" t="s">
        <v>43</v>
      </c>
      <c r="E14" s="35" t="s">
        <v>8</v>
      </c>
      <c r="F14" s="7">
        <v>56</v>
      </c>
      <c r="G14" s="21">
        <v>52</v>
      </c>
      <c r="H14" s="21"/>
      <c r="I14" s="21"/>
      <c r="J14" s="21">
        <v>63</v>
      </c>
      <c r="K14" s="14" cm="1">
        <f t="array" ref="K14">_xlfn.XLOOKUP(L14,Poeng[[#All],[plass ]],Poeng[[#All],[poeng ]],"-",0,1)</f>
        <v>56</v>
      </c>
      <c r="L14" s="88">
        <v>13</v>
      </c>
      <c r="M14" s="46">
        <f t="shared" si="0"/>
        <v>227</v>
      </c>
      <c r="N14" s="23">
        <f t="shared" si="1"/>
        <v>227</v>
      </c>
      <c r="O14" s="21">
        <f t="shared" si="2"/>
        <v>4</v>
      </c>
    </row>
    <row r="15" spans="1:15" x14ac:dyDescent="0.35">
      <c r="A15" s="62">
        <v>14</v>
      </c>
      <c r="B15" s="3" t="s">
        <v>293</v>
      </c>
      <c r="C15" s="10" t="s">
        <v>294</v>
      </c>
      <c r="D15" s="3" t="s">
        <v>72</v>
      </c>
      <c r="E15" s="35" t="s">
        <v>8</v>
      </c>
      <c r="F15" s="7"/>
      <c r="G15" s="21">
        <v>63</v>
      </c>
      <c r="H15" s="21">
        <v>72</v>
      </c>
      <c r="I15" s="21"/>
      <c r="J15" s="21"/>
      <c r="K15" s="14" cm="1">
        <f t="array" ref="K15">_xlfn.XLOOKUP(L15,Poeng[[#All],[plass ]],Poeng[[#All],[poeng ]],"-",0,1)</f>
        <v>80</v>
      </c>
      <c r="L15" s="88">
        <v>5</v>
      </c>
      <c r="M15" s="46">
        <f t="shared" si="0"/>
        <v>215</v>
      </c>
      <c r="N15" s="23">
        <f t="shared" si="1"/>
        <v>215</v>
      </c>
      <c r="O15" s="21">
        <f t="shared" si="2"/>
        <v>3</v>
      </c>
    </row>
    <row r="16" spans="1:15" x14ac:dyDescent="0.35">
      <c r="A16" s="62">
        <v>15</v>
      </c>
      <c r="B16" s="3" t="s">
        <v>341</v>
      </c>
      <c r="C16" s="3" t="s">
        <v>342</v>
      </c>
      <c r="D16" s="3" t="s">
        <v>72</v>
      </c>
      <c r="E16" s="21" t="s">
        <v>8</v>
      </c>
      <c r="F16" s="7"/>
      <c r="G16" s="21"/>
      <c r="H16" s="21">
        <v>63</v>
      </c>
      <c r="I16" s="21"/>
      <c r="J16" s="21">
        <v>72</v>
      </c>
      <c r="K16" s="14" cm="1">
        <f t="array" ref="K16">_xlfn.XLOOKUP(L16,Poeng[[#All],[plass ]],Poeng[[#All],[poeng ]],"-",0,1)</f>
        <v>69</v>
      </c>
      <c r="L16" s="88">
        <v>8</v>
      </c>
      <c r="M16" s="46">
        <f t="shared" si="0"/>
        <v>204</v>
      </c>
      <c r="N16" s="23">
        <f t="shared" si="1"/>
        <v>204</v>
      </c>
      <c r="O16" s="21">
        <f t="shared" si="2"/>
        <v>3</v>
      </c>
    </row>
    <row r="17" spans="1:15" x14ac:dyDescent="0.35">
      <c r="A17" s="62">
        <v>16</v>
      </c>
      <c r="B17" s="3" t="s">
        <v>291</v>
      </c>
      <c r="C17" s="10" t="s">
        <v>292</v>
      </c>
      <c r="D17" s="3" t="s">
        <v>27</v>
      </c>
      <c r="E17" s="21" t="s">
        <v>8</v>
      </c>
      <c r="F17" s="7"/>
      <c r="G17" s="21">
        <v>66</v>
      </c>
      <c r="H17" s="21">
        <v>66</v>
      </c>
      <c r="I17" s="21"/>
      <c r="J17" s="21"/>
      <c r="K17" s="14" t="str" cm="1">
        <f t="array" ref="K17">_xlfn.XLOOKUP(L17,Poeng[[#All],[plass ]],Poeng[[#All],[poeng ]],"-",0,1)</f>
        <v>-</v>
      </c>
      <c r="L17" s="88"/>
      <c r="M17" s="46">
        <f t="shared" si="0"/>
        <v>132</v>
      </c>
      <c r="N17" s="23">
        <f t="shared" si="1"/>
        <v>132</v>
      </c>
      <c r="O17" s="21">
        <f t="shared" si="2"/>
        <v>2</v>
      </c>
    </row>
    <row r="18" spans="1:15" x14ac:dyDescent="0.35">
      <c r="A18" s="62">
        <v>16</v>
      </c>
      <c r="B18" s="3" t="s">
        <v>129</v>
      </c>
      <c r="C18" s="3" t="s">
        <v>130</v>
      </c>
      <c r="D18" s="3" t="s">
        <v>109</v>
      </c>
      <c r="E18" s="21" t="s">
        <v>8</v>
      </c>
      <c r="F18" s="4">
        <v>63</v>
      </c>
      <c r="G18" s="21"/>
      <c r="H18" s="21"/>
      <c r="I18" s="21"/>
      <c r="J18" s="21">
        <v>69</v>
      </c>
      <c r="K18" s="14" t="str" cm="1">
        <f t="array" ref="K18">_xlfn.XLOOKUP(L18,Poeng[[#All],[plass ]],Poeng[[#All],[poeng ]],"-",0,1)</f>
        <v>-</v>
      </c>
      <c r="L18" s="88"/>
      <c r="M18" s="46">
        <f t="shared" si="0"/>
        <v>132</v>
      </c>
      <c r="N18" s="23">
        <f t="shared" si="1"/>
        <v>132</v>
      </c>
      <c r="O18" s="21">
        <f t="shared" si="2"/>
        <v>2</v>
      </c>
    </row>
    <row r="19" spans="1:15" x14ac:dyDescent="0.35">
      <c r="A19" s="62">
        <v>18</v>
      </c>
      <c r="B19" s="3" t="s">
        <v>343</v>
      </c>
      <c r="C19" s="3" t="s">
        <v>191</v>
      </c>
      <c r="D19" s="3" t="s">
        <v>110</v>
      </c>
      <c r="E19" s="21" t="s">
        <v>8</v>
      </c>
      <c r="F19" s="7"/>
      <c r="G19" s="21"/>
      <c r="H19" s="21">
        <v>52</v>
      </c>
      <c r="I19" s="21"/>
      <c r="J19" s="21"/>
      <c r="K19" s="14" cm="1">
        <f t="array" ref="K19">_xlfn.XLOOKUP(L19,Poeng[[#All],[plass ]],Poeng[[#All],[poeng ]],"-",0,1)</f>
        <v>66</v>
      </c>
      <c r="L19" s="88">
        <v>9</v>
      </c>
      <c r="M19" s="46">
        <f t="shared" si="0"/>
        <v>118</v>
      </c>
      <c r="N19" s="23">
        <f t="shared" si="1"/>
        <v>118</v>
      </c>
      <c r="O19" s="21">
        <f t="shared" si="2"/>
        <v>2</v>
      </c>
    </row>
    <row r="20" spans="1:15" x14ac:dyDescent="0.35">
      <c r="A20" s="62">
        <v>19</v>
      </c>
      <c r="B20" s="3" t="s">
        <v>289</v>
      </c>
      <c r="C20" s="10" t="s">
        <v>290</v>
      </c>
      <c r="D20" s="3" t="s">
        <v>221</v>
      </c>
      <c r="E20" s="21" t="s">
        <v>8</v>
      </c>
      <c r="F20" s="7"/>
      <c r="G20" s="21">
        <v>69</v>
      </c>
      <c r="H20" s="21"/>
      <c r="I20" s="21"/>
      <c r="J20" s="21"/>
      <c r="K20" s="14" t="str" cm="1">
        <f t="array" ref="K20">_xlfn.XLOOKUP(L20,Poeng[[#All],[plass ]],Poeng[[#All],[poeng ]],"-",0,1)</f>
        <v>-</v>
      </c>
      <c r="L20" s="88"/>
      <c r="M20" s="46">
        <f t="shared" si="0"/>
        <v>69</v>
      </c>
      <c r="N20" s="23">
        <f t="shared" si="1"/>
        <v>69</v>
      </c>
      <c r="O20" s="21">
        <f t="shared" si="2"/>
        <v>1</v>
      </c>
    </row>
    <row r="21" spans="1:15" x14ac:dyDescent="0.35">
      <c r="A21" s="62">
        <v>20</v>
      </c>
      <c r="B21" s="61" t="s">
        <v>295</v>
      </c>
      <c r="C21" s="16" t="s">
        <v>296</v>
      </c>
      <c r="D21" s="61" t="s">
        <v>60</v>
      </c>
      <c r="E21" s="35" t="s">
        <v>8</v>
      </c>
      <c r="F21" s="34"/>
      <c r="G21" s="35">
        <v>58</v>
      </c>
      <c r="H21" s="35"/>
      <c r="I21" s="35"/>
      <c r="J21" s="35"/>
      <c r="K21" s="14" t="str" cm="1">
        <f t="array" ref="K21">_xlfn.XLOOKUP(L21,Poeng[[#All],[plass ]],Poeng[[#All],[poeng ]],"-",0,1)</f>
        <v>-</v>
      </c>
      <c r="L21" s="88"/>
      <c r="M21" s="46">
        <f t="shared" si="0"/>
        <v>58</v>
      </c>
      <c r="N21" s="23">
        <f t="shared" si="1"/>
        <v>58</v>
      </c>
      <c r="O21" s="21">
        <f t="shared" si="2"/>
        <v>1</v>
      </c>
    </row>
    <row r="22" spans="1:15" x14ac:dyDescent="0.35">
      <c r="A22" s="62">
        <v>21</v>
      </c>
      <c r="B22" s="61" t="s">
        <v>137</v>
      </c>
      <c r="C22" s="61" t="s">
        <v>138</v>
      </c>
      <c r="D22" s="61" t="s">
        <v>110</v>
      </c>
      <c r="E22" s="35" t="s">
        <v>8</v>
      </c>
      <c r="F22" s="34">
        <v>54</v>
      </c>
      <c r="G22" s="35"/>
      <c r="H22" s="35"/>
      <c r="I22" s="35"/>
      <c r="J22" s="35"/>
      <c r="K22" s="14" t="str" cm="1">
        <f t="array" ref="K22">_xlfn.XLOOKUP(L22,Poeng[[#All],[plass ]],Poeng[[#All],[poeng ]],"-",0,1)</f>
        <v>-</v>
      </c>
      <c r="L22" s="88"/>
      <c r="M22" s="46">
        <f t="shared" si="0"/>
        <v>54</v>
      </c>
      <c r="N22" s="23">
        <f t="shared" si="1"/>
        <v>54</v>
      </c>
      <c r="O22" s="21">
        <f t="shared" si="2"/>
        <v>1</v>
      </c>
    </row>
    <row r="23" spans="1:15" x14ac:dyDescent="0.35">
      <c r="A23" s="62">
        <v>21</v>
      </c>
      <c r="B23" s="61" t="s">
        <v>297</v>
      </c>
      <c r="C23" s="16" t="s">
        <v>298</v>
      </c>
      <c r="D23" s="61" t="s">
        <v>33</v>
      </c>
      <c r="E23" s="35" t="s">
        <v>8</v>
      </c>
      <c r="F23" s="34"/>
      <c r="G23" s="35">
        <v>54</v>
      </c>
      <c r="H23" s="35"/>
      <c r="I23" s="35"/>
      <c r="J23" s="35"/>
      <c r="K23" s="14" t="str" cm="1">
        <f t="array" ref="K23">_xlfn.XLOOKUP(L23,Poeng[[#All],[plass ]],Poeng[[#All],[poeng ]],"-",0,1)</f>
        <v>-</v>
      </c>
      <c r="L23" s="88"/>
      <c r="M23" s="46">
        <f t="shared" si="0"/>
        <v>54</v>
      </c>
      <c r="N23" s="23">
        <f t="shared" si="1"/>
        <v>54</v>
      </c>
      <c r="O23" s="21">
        <f t="shared" si="2"/>
        <v>1</v>
      </c>
    </row>
  </sheetData>
  <sortState xmlns:xlrd2="http://schemas.microsoft.com/office/spreadsheetml/2017/richdata2" ref="B2:L12">
    <sortCondition descending="1" ref="L2:L12"/>
  </sortState>
  <phoneticPr fontId="9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0AE82-1FD1-4C9D-8A5E-DD0548C8AD64}">
  <dimension ref="A1:O23"/>
  <sheetViews>
    <sheetView zoomScale="110" zoomScaleNormal="110" workbookViewId="0">
      <selection activeCell="P16" sqref="P16"/>
    </sheetView>
  </sheetViews>
  <sheetFormatPr baseColWidth="10" defaultColWidth="11.54296875" defaultRowHeight="14.5" x14ac:dyDescent="0.35"/>
  <cols>
    <col min="1" max="1" width="7.08984375" customWidth="1"/>
    <col min="2" max="2" width="18.90625" customWidth="1"/>
    <col min="3" max="3" width="14.54296875" customWidth="1"/>
    <col min="4" max="4" width="18.54296875" customWidth="1"/>
    <col min="5" max="5" width="8.08984375" customWidth="1"/>
    <col min="6" max="11" width="5.90625" customWidth="1"/>
    <col min="12" max="12" width="11.08984375" customWidth="1"/>
    <col min="13" max="13" width="13.6328125" customWidth="1"/>
    <col min="14" max="14" width="15.54296875" customWidth="1"/>
  </cols>
  <sheetData>
    <row r="1" spans="1:15" ht="15" thickBot="1" x14ac:dyDescent="0.4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44" t="s">
        <v>402</v>
      </c>
    </row>
    <row r="2" spans="1:15" x14ac:dyDescent="0.35">
      <c r="A2" s="103">
        <v>1</v>
      </c>
      <c r="B2" s="104" t="s">
        <v>85</v>
      </c>
      <c r="C2" s="104" t="s">
        <v>86</v>
      </c>
      <c r="D2" s="104" t="s">
        <v>43</v>
      </c>
      <c r="E2" s="105" t="s">
        <v>7</v>
      </c>
      <c r="F2" s="106">
        <v>100</v>
      </c>
      <c r="G2" s="105">
        <v>95</v>
      </c>
      <c r="H2" s="105">
        <v>100</v>
      </c>
      <c r="I2" s="105">
        <v>100</v>
      </c>
      <c r="J2" s="105">
        <v>100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23" si="0">SUM(F2:K2)</f>
        <v>595</v>
      </c>
      <c r="N2" s="128">
        <f t="shared" ref="N2:N23" si="1">M2-IF(O2&gt;5,MIN(E2:K2),0)</f>
        <v>500</v>
      </c>
      <c r="O2" s="129">
        <f t="shared" ref="O2:O23" si="2">COUNT(E2:K2)</f>
        <v>6</v>
      </c>
    </row>
    <row r="3" spans="1:15" x14ac:dyDescent="0.35">
      <c r="A3" s="103">
        <v>2</v>
      </c>
      <c r="B3" s="104" t="s">
        <v>91</v>
      </c>
      <c r="C3" s="104" t="s">
        <v>92</v>
      </c>
      <c r="D3" s="104" t="s">
        <v>53</v>
      </c>
      <c r="E3" s="105" t="s">
        <v>7</v>
      </c>
      <c r="F3" s="106">
        <v>85</v>
      </c>
      <c r="G3" s="105">
        <v>90</v>
      </c>
      <c r="H3" s="105">
        <v>95</v>
      </c>
      <c r="I3" s="105">
        <v>80</v>
      </c>
      <c r="J3" s="105">
        <v>90</v>
      </c>
      <c r="K3" s="57" cm="1">
        <f t="array" ref="K3">_xlfn.XLOOKUP(L3,Poeng[[#All],[plass ]],Poeng[[#All],[poeng ]],"-",0,1)</f>
        <v>90</v>
      </c>
      <c r="L3" s="107">
        <v>3</v>
      </c>
      <c r="M3" s="108">
        <f t="shared" si="0"/>
        <v>530</v>
      </c>
      <c r="N3" s="78">
        <f t="shared" si="1"/>
        <v>450</v>
      </c>
      <c r="O3" s="105">
        <f t="shared" si="2"/>
        <v>6</v>
      </c>
    </row>
    <row r="4" spans="1:15" x14ac:dyDescent="0.35">
      <c r="A4" s="103">
        <v>3</v>
      </c>
      <c r="B4" s="104" t="s">
        <v>87</v>
      </c>
      <c r="C4" s="104" t="s">
        <v>88</v>
      </c>
      <c r="D4" s="104" t="s">
        <v>108</v>
      </c>
      <c r="E4" s="105" t="s">
        <v>7</v>
      </c>
      <c r="F4" s="106">
        <v>95</v>
      </c>
      <c r="G4" s="105">
        <v>75</v>
      </c>
      <c r="H4" s="105">
        <v>85</v>
      </c>
      <c r="I4" s="105">
        <v>95</v>
      </c>
      <c r="J4" s="105">
        <v>85</v>
      </c>
      <c r="K4" s="118" cm="1">
        <f t="array" ref="K4">_xlfn.XLOOKUP(L4,Poeng[[#All],[plass ]],Poeng[[#All],[poeng ]],"-",0,1)</f>
        <v>80</v>
      </c>
      <c r="L4" s="119">
        <v>5</v>
      </c>
      <c r="M4" s="120">
        <f t="shared" si="0"/>
        <v>515</v>
      </c>
      <c r="N4" s="94">
        <f t="shared" si="1"/>
        <v>440</v>
      </c>
      <c r="O4" s="105">
        <f t="shared" si="2"/>
        <v>6</v>
      </c>
    </row>
    <row r="5" spans="1:15" ht="15" customHeight="1" x14ac:dyDescent="0.35">
      <c r="A5" s="103">
        <v>4</v>
      </c>
      <c r="B5" s="104" t="s">
        <v>89</v>
      </c>
      <c r="C5" s="104" t="s">
        <v>90</v>
      </c>
      <c r="D5" s="104" t="s">
        <v>65</v>
      </c>
      <c r="E5" s="105" t="s">
        <v>7</v>
      </c>
      <c r="F5" s="106">
        <v>90</v>
      </c>
      <c r="G5" s="105">
        <v>85</v>
      </c>
      <c r="H5" s="105">
        <v>75</v>
      </c>
      <c r="I5" s="105">
        <v>90</v>
      </c>
      <c r="J5" s="105">
        <v>95</v>
      </c>
      <c r="K5" s="57" cm="1">
        <f t="array" ref="K5">_xlfn.XLOOKUP(L5,Poeng[[#All],[plass ]],Poeng[[#All],[poeng ]],"-",0,1)</f>
        <v>69</v>
      </c>
      <c r="L5" s="107">
        <v>8</v>
      </c>
      <c r="M5" s="108">
        <f t="shared" si="0"/>
        <v>504</v>
      </c>
      <c r="N5" s="78">
        <f t="shared" si="1"/>
        <v>435</v>
      </c>
      <c r="O5" s="105">
        <f t="shared" si="2"/>
        <v>6</v>
      </c>
    </row>
    <row r="6" spans="1:15" x14ac:dyDescent="0.35">
      <c r="A6" s="103">
        <v>5</v>
      </c>
      <c r="B6" s="104" t="s">
        <v>96</v>
      </c>
      <c r="C6" s="104" t="s">
        <v>97</v>
      </c>
      <c r="D6" s="104" t="s">
        <v>72</v>
      </c>
      <c r="E6" s="105" t="s">
        <v>7</v>
      </c>
      <c r="F6" s="106">
        <v>75</v>
      </c>
      <c r="G6" s="105">
        <v>80</v>
      </c>
      <c r="H6" s="105">
        <v>90</v>
      </c>
      <c r="I6" s="105">
        <v>85</v>
      </c>
      <c r="J6" s="105">
        <v>69</v>
      </c>
      <c r="K6" s="57" cm="1">
        <f t="array" ref="K6">_xlfn.XLOOKUP(L6,Poeng[[#All],[plass ]],Poeng[[#All],[poeng ]],"-",0,1)</f>
        <v>85</v>
      </c>
      <c r="L6" s="126">
        <v>4</v>
      </c>
      <c r="M6" s="108">
        <f t="shared" si="0"/>
        <v>484</v>
      </c>
      <c r="N6" s="78">
        <f t="shared" si="1"/>
        <v>415</v>
      </c>
      <c r="O6" s="105">
        <f t="shared" si="2"/>
        <v>6</v>
      </c>
    </row>
    <row r="7" spans="1:15" x14ac:dyDescent="0.35">
      <c r="A7" s="103">
        <v>6</v>
      </c>
      <c r="B7" s="104" t="s">
        <v>93</v>
      </c>
      <c r="C7" s="104" t="s">
        <v>94</v>
      </c>
      <c r="D7" s="104" t="s">
        <v>109</v>
      </c>
      <c r="E7" s="105" t="s">
        <v>7</v>
      </c>
      <c r="F7" s="106">
        <v>80</v>
      </c>
      <c r="G7" s="105"/>
      <c r="H7" s="105">
        <v>80</v>
      </c>
      <c r="I7" s="105">
        <v>75</v>
      </c>
      <c r="J7" s="105">
        <v>75</v>
      </c>
      <c r="K7" s="57" cm="1">
        <f t="array" ref="K7">_xlfn.XLOOKUP(L7,Poeng[[#All],[plass ]],Poeng[[#All],[poeng ]],"-",0,1)</f>
        <v>75</v>
      </c>
      <c r="L7" s="107">
        <v>6</v>
      </c>
      <c r="M7" s="108">
        <f t="shared" si="0"/>
        <v>385</v>
      </c>
      <c r="N7" s="78">
        <f t="shared" si="1"/>
        <v>385</v>
      </c>
      <c r="O7" s="105">
        <f t="shared" si="2"/>
        <v>5</v>
      </c>
    </row>
    <row r="8" spans="1:15" x14ac:dyDescent="0.35">
      <c r="A8" s="103">
        <v>7</v>
      </c>
      <c r="B8" s="104" t="s">
        <v>102</v>
      </c>
      <c r="C8" s="104" t="s">
        <v>103</v>
      </c>
      <c r="D8" s="104" t="s">
        <v>72</v>
      </c>
      <c r="E8" s="105" t="s">
        <v>7</v>
      </c>
      <c r="F8" s="106">
        <v>66</v>
      </c>
      <c r="G8" s="105">
        <v>66</v>
      </c>
      <c r="H8" s="105">
        <v>72</v>
      </c>
      <c r="I8" s="105">
        <v>69</v>
      </c>
      <c r="J8" s="105">
        <v>72</v>
      </c>
      <c r="K8" s="57" cm="1">
        <f t="array" ref="K8">_xlfn.XLOOKUP(L8,Poeng[[#All],[plass ]],Poeng[[#All],[poeng ]],"-",0,1)</f>
        <v>66</v>
      </c>
      <c r="L8" s="107">
        <v>9</v>
      </c>
      <c r="M8" s="108">
        <f t="shared" si="0"/>
        <v>411</v>
      </c>
      <c r="N8" s="78">
        <f t="shared" si="1"/>
        <v>345</v>
      </c>
      <c r="O8" s="105">
        <f t="shared" si="2"/>
        <v>6</v>
      </c>
    </row>
    <row r="9" spans="1:15" x14ac:dyDescent="0.35">
      <c r="A9" s="103">
        <v>8</v>
      </c>
      <c r="B9" s="104" t="s">
        <v>100</v>
      </c>
      <c r="C9" s="104" t="s">
        <v>101</v>
      </c>
      <c r="D9" s="104" t="s">
        <v>33</v>
      </c>
      <c r="E9" s="105" t="s">
        <v>7</v>
      </c>
      <c r="F9" s="106">
        <v>69</v>
      </c>
      <c r="G9" s="105">
        <v>72</v>
      </c>
      <c r="H9" s="105"/>
      <c r="I9" s="105"/>
      <c r="J9" s="105">
        <v>80</v>
      </c>
      <c r="K9" s="57" cm="1">
        <f t="array" ref="K9">_xlfn.XLOOKUP(L9,Poeng[[#All],[plass ]],Poeng[[#All],[poeng ]],"-",0,1)</f>
        <v>72</v>
      </c>
      <c r="L9" s="107">
        <v>7</v>
      </c>
      <c r="M9" s="108">
        <f t="shared" si="0"/>
        <v>293</v>
      </c>
      <c r="N9" s="78">
        <f t="shared" si="1"/>
        <v>293</v>
      </c>
      <c r="O9" s="105">
        <f t="shared" si="2"/>
        <v>4</v>
      </c>
    </row>
    <row r="10" spans="1:15" x14ac:dyDescent="0.35">
      <c r="A10" s="103">
        <v>9</v>
      </c>
      <c r="B10" s="104" t="s">
        <v>98</v>
      </c>
      <c r="C10" s="104" t="s">
        <v>99</v>
      </c>
      <c r="D10" s="104" t="s">
        <v>110</v>
      </c>
      <c r="E10" s="105" t="s">
        <v>7</v>
      </c>
      <c r="F10" s="106">
        <v>72</v>
      </c>
      <c r="G10" s="105"/>
      <c r="H10" s="105">
        <v>69</v>
      </c>
      <c r="I10" s="105">
        <v>72</v>
      </c>
      <c r="J10" s="105"/>
      <c r="K10" s="57" cm="1">
        <f t="array" ref="K10">_xlfn.XLOOKUP(L10,Poeng[[#All],[plass ]],Poeng[[#All],[poeng ]],"-",0,1)</f>
        <v>63</v>
      </c>
      <c r="L10" s="107">
        <v>10</v>
      </c>
      <c r="M10" s="108">
        <f t="shared" si="0"/>
        <v>276</v>
      </c>
      <c r="N10" s="78">
        <f t="shared" si="1"/>
        <v>276</v>
      </c>
      <c r="O10" s="105">
        <f t="shared" si="2"/>
        <v>4</v>
      </c>
    </row>
    <row r="11" spans="1:15" s="109" customFormat="1" x14ac:dyDescent="0.35">
      <c r="A11" s="103">
        <v>10</v>
      </c>
      <c r="B11" s="115" t="s">
        <v>306</v>
      </c>
      <c r="C11" s="115" t="s">
        <v>307</v>
      </c>
      <c r="D11" s="115" t="s">
        <v>43</v>
      </c>
      <c r="E11" s="123" t="s">
        <v>7</v>
      </c>
      <c r="F11" s="124"/>
      <c r="G11" s="123">
        <v>58</v>
      </c>
      <c r="H11" s="123">
        <v>66</v>
      </c>
      <c r="I11" s="123"/>
      <c r="J11" s="123">
        <v>66</v>
      </c>
      <c r="K11" s="57" cm="1">
        <f t="array" ref="K11">_xlfn.XLOOKUP(L11,Poeng[[#All],[plass ]],Poeng[[#All],[poeng ]],"-",0,1)</f>
        <v>60</v>
      </c>
      <c r="L11" s="107">
        <v>11</v>
      </c>
      <c r="M11" s="108">
        <f t="shared" si="0"/>
        <v>250</v>
      </c>
      <c r="N11" s="78">
        <f t="shared" si="1"/>
        <v>250</v>
      </c>
      <c r="O11" s="105">
        <f t="shared" si="2"/>
        <v>4</v>
      </c>
    </row>
    <row r="12" spans="1:15" x14ac:dyDescent="0.35">
      <c r="A12" s="62">
        <v>11</v>
      </c>
      <c r="B12" s="10" t="s">
        <v>299</v>
      </c>
      <c r="C12" s="10" t="s">
        <v>300</v>
      </c>
      <c r="D12" s="10" t="s">
        <v>301</v>
      </c>
      <c r="E12" s="35" t="s">
        <v>7</v>
      </c>
      <c r="F12" s="7"/>
      <c r="G12" s="21">
        <v>100</v>
      </c>
      <c r="H12" s="21"/>
      <c r="I12" s="21"/>
      <c r="J12" s="21"/>
      <c r="K12" s="14" cm="1">
        <f t="array" ref="K12">_xlfn.XLOOKUP(L12,Poeng[[#All],[plass ]],Poeng[[#All],[poeng ]],"-",0,1)</f>
        <v>95</v>
      </c>
      <c r="L12" s="88">
        <v>2</v>
      </c>
      <c r="M12" s="46">
        <f t="shared" si="0"/>
        <v>195</v>
      </c>
      <c r="N12" s="23">
        <f t="shared" si="1"/>
        <v>195</v>
      </c>
      <c r="O12" s="21">
        <f t="shared" si="2"/>
        <v>2</v>
      </c>
    </row>
    <row r="13" spans="1:15" x14ac:dyDescent="0.35">
      <c r="A13" s="62">
        <v>12</v>
      </c>
      <c r="B13" s="3" t="s">
        <v>104</v>
      </c>
      <c r="C13" s="3" t="s">
        <v>105</v>
      </c>
      <c r="D13" s="3" t="s">
        <v>27</v>
      </c>
      <c r="E13" s="21" t="s">
        <v>7</v>
      </c>
      <c r="F13" s="7">
        <v>63</v>
      </c>
      <c r="G13" s="21">
        <v>63</v>
      </c>
      <c r="H13" s="21"/>
      <c r="I13" s="21"/>
      <c r="J13" s="21">
        <v>60</v>
      </c>
      <c r="K13" s="14" t="str" cm="1">
        <f t="array" ref="K13">_xlfn.XLOOKUP(L13,Poeng[[#All],[plass ]],Poeng[[#All],[poeng ]],"-",0,1)</f>
        <v>-</v>
      </c>
      <c r="L13" s="88"/>
      <c r="M13" s="46">
        <f t="shared" si="0"/>
        <v>186</v>
      </c>
      <c r="N13" s="23">
        <f t="shared" si="1"/>
        <v>186</v>
      </c>
      <c r="O13" s="21">
        <f t="shared" si="2"/>
        <v>3</v>
      </c>
    </row>
    <row r="14" spans="1:15" ht="15.75" customHeight="1" x14ac:dyDescent="0.35">
      <c r="A14" s="62">
        <v>13</v>
      </c>
      <c r="B14" s="3" t="s">
        <v>106</v>
      </c>
      <c r="C14" s="3" t="s">
        <v>107</v>
      </c>
      <c r="D14" s="3" t="s">
        <v>30</v>
      </c>
      <c r="E14" s="21" t="s">
        <v>7</v>
      </c>
      <c r="F14" s="7">
        <v>63</v>
      </c>
      <c r="G14" s="21"/>
      <c r="H14" s="21"/>
      <c r="I14" s="21"/>
      <c r="J14" s="21">
        <v>63</v>
      </c>
      <c r="K14" s="14" t="str" cm="1">
        <f t="array" ref="K14">_xlfn.XLOOKUP(L14,Poeng[[#All],[plass ]],Poeng[[#All],[poeng ]],"-",0,1)</f>
        <v>-</v>
      </c>
      <c r="L14" s="88"/>
      <c r="M14" s="46">
        <f t="shared" si="0"/>
        <v>126</v>
      </c>
      <c r="N14" s="23">
        <f t="shared" si="1"/>
        <v>126</v>
      </c>
      <c r="O14" s="21">
        <f t="shared" si="2"/>
        <v>2</v>
      </c>
    </row>
    <row r="15" spans="1:15" ht="15" customHeight="1" x14ac:dyDescent="0.35">
      <c r="A15" s="62">
        <v>14</v>
      </c>
      <c r="B15" s="10" t="s">
        <v>305</v>
      </c>
      <c r="C15" s="10" t="s">
        <v>246</v>
      </c>
      <c r="D15" s="10" t="s">
        <v>30</v>
      </c>
      <c r="E15" s="21" t="s">
        <v>7</v>
      </c>
      <c r="F15" s="7"/>
      <c r="G15" s="21">
        <v>60</v>
      </c>
      <c r="H15" s="21">
        <v>63</v>
      </c>
      <c r="I15" s="21"/>
      <c r="J15" s="21"/>
      <c r="K15" s="14" t="str" cm="1">
        <f t="array" ref="K15">_xlfn.XLOOKUP(L15,Poeng[[#All],[plass ]],Poeng[[#All],[poeng ]],"-",0,1)</f>
        <v>-</v>
      </c>
      <c r="L15" s="88"/>
      <c r="M15" s="46">
        <f t="shared" si="0"/>
        <v>123</v>
      </c>
      <c r="N15" s="23">
        <f t="shared" si="1"/>
        <v>123</v>
      </c>
      <c r="O15" s="21">
        <f t="shared" si="2"/>
        <v>2</v>
      </c>
    </row>
    <row r="16" spans="1:15" x14ac:dyDescent="0.35">
      <c r="A16" s="62">
        <v>15</v>
      </c>
      <c r="B16" s="10" t="s">
        <v>340</v>
      </c>
      <c r="C16" s="10" t="s">
        <v>191</v>
      </c>
      <c r="D16" s="10" t="s">
        <v>110</v>
      </c>
      <c r="E16" s="21" t="s">
        <v>7</v>
      </c>
      <c r="F16" s="7"/>
      <c r="G16" s="21"/>
      <c r="H16" s="21">
        <v>60</v>
      </c>
      <c r="I16" s="21"/>
      <c r="J16" s="21"/>
      <c r="K16" s="14" cm="1">
        <f t="array" ref="K16">_xlfn.XLOOKUP(L16,Poeng[[#All],[plass ]],Poeng[[#All],[poeng ]],"-",0,1)</f>
        <v>58</v>
      </c>
      <c r="L16" s="88">
        <v>12</v>
      </c>
      <c r="M16" s="46">
        <f t="shared" si="0"/>
        <v>118</v>
      </c>
      <c r="N16" s="23">
        <f t="shared" si="1"/>
        <v>118</v>
      </c>
      <c r="O16" s="21">
        <f t="shared" si="2"/>
        <v>2</v>
      </c>
    </row>
    <row r="17" spans="1:15" x14ac:dyDescent="0.35">
      <c r="A17" s="62">
        <v>16</v>
      </c>
      <c r="B17" s="10" t="s">
        <v>302</v>
      </c>
      <c r="C17" s="10" t="s">
        <v>303</v>
      </c>
      <c r="D17" s="10" t="s">
        <v>304</v>
      </c>
      <c r="E17" s="21" t="s">
        <v>7</v>
      </c>
      <c r="F17" s="7"/>
      <c r="G17" s="21">
        <v>69</v>
      </c>
      <c r="H17" s="21"/>
      <c r="I17" s="21"/>
      <c r="J17" s="21"/>
      <c r="K17" s="14" t="str" cm="1">
        <f t="array" ref="K17">_xlfn.XLOOKUP(L17,Poeng[[#All],[plass ]],Poeng[[#All],[poeng ]],"-",0,1)</f>
        <v>-</v>
      </c>
      <c r="L17" s="88"/>
      <c r="M17" s="46">
        <f t="shared" si="0"/>
        <v>69</v>
      </c>
      <c r="N17" s="23">
        <f t="shared" si="1"/>
        <v>69</v>
      </c>
      <c r="O17" s="21">
        <f t="shared" si="2"/>
        <v>1</v>
      </c>
    </row>
    <row r="18" spans="1:15" x14ac:dyDescent="0.35">
      <c r="A18" s="62">
        <v>17</v>
      </c>
      <c r="B18" s="10" t="s">
        <v>381</v>
      </c>
      <c r="C18" s="10" t="s">
        <v>382</v>
      </c>
      <c r="D18" s="10" t="s">
        <v>43</v>
      </c>
      <c r="E18" s="21" t="s">
        <v>7</v>
      </c>
      <c r="F18" s="7"/>
      <c r="G18" s="21"/>
      <c r="H18" s="21"/>
      <c r="I18" s="21"/>
      <c r="J18" s="21">
        <v>58</v>
      </c>
      <c r="K18" s="14" t="str" cm="1">
        <f t="array" ref="K18">_xlfn.XLOOKUP(L18,Poeng[[#All],[plass ]],Poeng[[#All],[poeng ]],"-",0,1)</f>
        <v>-</v>
      </c>
      <c r="L18" s="88"/>
      <c r="M18" s="46">
        <f t="shared" si="0"/>
        <v>58</v>
      </c>
      <c r="N18" s="23">
        <f t="shared" si="1"/>
        <v>58</v>
      </c>
      <c r="O18" s="21">
        <f t="shared" si="2"/>
        <v>1</v>
      </c>
    </row>
    <row r="19" spans="1:15" x14ac:dyDescent="0.35">
      <c r="A19" s="65"/>
      <c r="B19" s="10"/>
      <c r="C19" s="10"/>
      <c r="D19" s="10"/>
      <c r="E19" s="21" t="s">
        <v>7</v>
      </c>
      <c r="F19" s="7"/>
      <c r="G19" s="21"/>
      <c r="H19" s="21"/>
      <c r="I19" s="21"/>
      <c r="J19" s="21"/>
      <c r="K19" s="14" t="str" cm="1">
        <f t="array" ref="K19">_xlfn.XLOOKUP(L19,Poeng[[#All],[plass ]],Poeng[[#All],[poeng ]],"-",0,1)</f>
        <v>-</v>
      </c>
      <c r="L19" s="88"/>
      <c r="M19" s="46">
        <f t="shared" si="0"/>
        <v>0</v>
      </c>
      <c r="N19" s="23">
        <f t="shared" si="1"/>
        <v>0</v>
      </c>
      <c r="O19" s="21">
        <f t="shared" si="2"/>
        <v>0</v>
      </c>
    </row>
    <row r="20" spans="1:15" x14ac:dyDescent="0.35">
      <c r="A20" s="66"/>
      <c r="B20" s="16"/>
      <c r="C20" s="16"/>
      <c r="D20" s="16"/>
      <c r="E20" s="35" t="s">
        <v>7</v>
      </c>
      <c r="F20" s="34"/>
      <c r="G20" s="35"/>
      <c r="H20" s="35"/>
      <c r="I20" s="35"/>
      <c r="J20" s="35"/>
      <c r="K20" s="14" t="str" cm="1">
        <f t="array" ref="K20">_xlfn.XLOOKUP(L20,Poeng[[#All],[plass ]],Poeng[[#All],[poeng ]],"-",0,1)</f>
        <v>-</v>
      </c>
      <c r="L20" s="88"/>
      <c r="M20" s="46">
        <f t="shared" si="0"/>
        <v>0</v>
      </c>
      <c r="N20" s="23">
        <f t="shared" si="1"/>
        <v>0</v>
      </c>
      <c r="O20" s="21">
        <f t="shared" si="2"/>
        <v>0</v>
      </c>
    </row>
    <row r="21" spans="1:15" x14ac:dyDescent="0.35">
      <c r="A21" s="65"/>
      <c r="B21" s="10"/>
      <c r="C21" s="10"/>
      <c r="D21" s="10"/>
      <c r="E21" s="97"/>
      <c r="F21" s="3"/>
      <c r="G21" s="97"/>
      <c r="H21" s="97"/>
      <c r="I21" s="97"/>
      <c r="J21" s="97"/>
      <c r="K21" s="14" t="str" cm="1">
        <f t="array" ref="K21">_xlfn.XLOOKUP(L21,Poeng[[#All],[plass ]],Poeng[[#All],[poeng ]],"-",0,1)</f>
        <v>-</v>
      </c>
      <c r="L21" s="88"/>
      <c r="M21" s="46">
        <f t="shared" si="0"/>
        <v>0</v>
      </c>
      <c r="N21" s="23">
        <f t="shared" si="1"/>
        <v>0</v>
      </c>
      <c r="O21" s="21">
        <f t="shared" si="2"/>
        <v>0</v>
      </c>
    </row>
    <row r="22" spans="1:15" x14ac:dyDescent="0.35">
      <c r="A22" s="65"/>
      <c r="B22" s="10"/>
      <c r="C22" s="10"/>
      <c r="D22" s="10"/>
      <c r="E22" s="97"/>
      <c r="F22" s="3"/>
      <c r="G22" s="97"/>
      <c r="H22" s="97"/>
      <c r="I22" s="97"/>
      <c r="J22" s="97"/>
      <c r="K22" s="14" t="str" cm="1">
        <f t="array" ref="K22">_xlfn.XLOOKUP(L22,Poeng[[#All],[plass ]],Poeng[[#All],[poeng ]],"-",0,1)</f>
        <v>-</v>
      </c>
      <c r="L22" s="88"/>
      <c r="M22" s="46">
        <f t="shared" si="0"/>
        <v>0</v>
      </c>
      <c r="N22" s="23">
        <f t="shared" si="1"/>
        <v>0</v>
      </c>
      <c r="O22" s="21">
        <f t="shared" si="2"/>
        <v>0</v>
      </c>
    </row>
    <row r="23" spans="1:15" x14ac:dyDescent="0.35">
      <c r="A23" s="65"/>
      <c r="B23" s="10"/>
      <c r="C23" s="10"/>
      <c r="D23" s="10"/>
      <c r="E23" s="97"/>
      <c r="F23" s="3"/>
      <c r="G23" s="97"/>
      <c r="H23" s="97"/>
      <c r="I23" s="97"/>
      <c r="J23" s="97"/>
      <c r="K23" s="14" t="str" cm="1">
        <f t="array" ref="K23">_xlfn.XLOOKUP(L23,Poeng[[#All],[plass ]],Poeng[[#All],[poeng ]],"-",0,1)</f>
        <v>-</v>
      </c>
      <c r="L23" s="88"/>
      <c r="M23" s="46">
        <f t="shared" si="0"/>
        <v>0</v>
      </c>
      <c r="N23" s="23">
        <f t="shared" si="1"/>
        <v>0</v>
      </c>
      <c r="O23" s="21">
        <f t="shared" si="2"/>
        <v>0</v>
      </c>
    </row>
  </sheetData>
  <sortState xmlns:xlrd2="http://schemas.microsoft.com/office/spreadsheetml/2017/richdata2" ref="A2:L11">
    <sortCondition descending="1" ref="L2:L11"/>
  </sortState>
  <phoneticPr fontId="9" type="noConversion"/>
  <pageMargins left="0.7" right="0.7" top="0.75" bottom="0.75" header="0.3" footer="0.3"/>
  <pageSetup paperSize="9" orientation="landscape" horizontalDpi="360" verticalDpi="36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2C4D6-85EB-4866-8F69-77FCAE97953C}">
  <dimension ref="A1:O23"/>
  <sheetViews>
    <sheetView zoomScale="115" zoomScaleNormal="115" workbookViewId="0">
      <selection activeCell="P16" sqref="P16"/>
    </sheetView>
  </sheetViews>
  <sheetFormatPr baseColWidth="10" defaultColWidth="11.54296875" defaultRowHeight="14.5" x14ac:dyDescent="0.35"/>
  <cols>
    <col min="1" max="1" width="6.08984375" customWidth="1"/>
    <col min="2" max="2" width="14.90625" customWidth="1"/>
    <col min="3" max="3" width="15.08984375" customWidth="1"/>
    <col min="4" max="4" width="19" customWidth="1"/>
    <col min="5" max="5" width="7.08984375" customWidth="1"/>
    <col min="6" max="11" width="5.90625" customWidth="1"/>
    <col min="12" max="12" width="8.453125" customWidth="1"/>
    <col min="13" max="13" width="13.08984375" customWidth="1"/>
    <col min="14" max="14" width="17.08984375" customWidth="1"/>
  </cols>
  <sheetData>
    <row r="1" spans="1:15" ht="15" thickBot="1" x14ac:dyDescent="0.4">
      <c r="A1" s="25" t="s">
        <v>0</v>
      </c>
      <c r="B1" s="25" t="s">
        <v>2</v>
      </c>
      <c r="C1" s="25" t="s">
        <v>1</v>
      </c>
      <c r="D1" s="26" t="s">
        <v>3</v>
      </c>
      <c r="E1" s="26" t="s">
        <v>4</v>
      </c>
      <c r="F1" s="27" t="s">
        <v>19</v>
      </c>
      <c r="G1" s="27" t="s">
        <v>20</v>
      </c>
      <c r="H1" s="27" t="s">
        <v>21</v>
      </c>
      <c r="I1" s="27" t="s">
        <v>22</v>
      </c>
      <c r="J1" s="27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95" t="s">
        <v>402</v>
      </c>
    </row>
    <row r="2" spans="1:15" x14ac:dyDescent="0.35">
      <c r="A2" s="103">
        <v>1</v>
      </c>
      <c r="B2" s="104" t="s">
        <v>58</v>
      </c>
      <c r="C2" s="104" t="s">
        <v>59</v>
      </c>
      <c r="D2" s="104" t="s">
        <v>60</v>
      </c>
      <c r="E2" s="105" t="s">
        <v>6</v>
      </c>
      <c r="F2" s="106">
        <v>100</v>
      </c>
      <c r="G2" s="105">
        <v>100</v>
      </c>
      <c r="H2" s="105">
        <v>100</v>
      </c>
      <c r="I2" s="105"/>
      <c r="J2" s="105">
        <v>100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23" si="0">SUM(F2:K2)</f>
        <v>500</v>
      </c>
      <c r="N2" s="128">
        <f t="shared" ref="N2:N23" si="1">M2-IF(O2&gt;5,MIN(E2:K2),0)</f>
        <v>500</v>
      </c>
      <c r="O2" s="129">
        <f t="shared" ref="O2:O23" si="2">COUNT(E2:K2)</f>
        <v>5</v>
      </c>
    </row>
    <row r="3" spans="1:15" ht="15.75" customHeight="1" x14ac:dyDescent="0.35">
      <c r="A3" s="103">
        <v>2</v>
      </c>
      <c r="B3" s="104" t="s">
        <v>66</v>
      </c>
      <c r="C3" s="104" t="s">
        <v>67</v>
      </c>
      <c r="D3" s="104" t="s">
        <v>43</v>
      </c>
      <c r="E3" s="105" t="s">
        <v>6</v>
      </c>
      <c r="F3" s="106">
        <v>80</v>
      </c>
      <c r="G3" s="105"/>
      <c r="H3" s="105">
        <v>95</v>
      </c>
      <c r="I3" s="105">
        <v>100</v>
      </c>
      <c r="J3" s="105">
        <v>80</v>
      </c>
      <c r="K3" s="57" cm="1">
        <f t="array" ref="K3">_xlfn.XLOOKUP(L3,Poeng[[#All],[plass ]],Poeng[[#All],[poeng ]],"-",0,1)</f>
        <v>90</v>
      </c>
      <c r="L3" s="107">
        <v>3</v>
      </c>
      <c r="M3" s="108">
        <f t="shared" si="0"/>
        <v>445</v>
      </c>
      <c r="N3" s="78">
        <f t="shared" si="1"/>
        <v>445</v>
      </c>
      <c r="O3" s="105">
        <f t="shared" si="2"/>
        <v>5</v>
      </c>
    </row>
    <row r="4" spans="1:15" x14ac:dyDescent="0.35">
      <c r="A4" s="103">
        <v>3</v>
      </c>
      <c r="B4" s="104" t="s">
        <v>70</v>
      </c>
      <c r="C4" s="104" t="s">
        <v>71</v>
      </c>
      <c r="D4" s="104" t="s">
        <v>72</v>
      </c>
      <c r="E4" s="105" t="s">
        <v>6</v>
      </c>
      <c r="F4" s="106">
        <v>72</v>
      </c>
      <c r="G4" s="105">
        <v>85</v>
      </c>
      <c r="H4" s="105">
        <v>80</v>
      </c>
      <c r="I4" s="105">
        <v>95</v>
      </c>
      <c r="J4" s="105">
        <v>75</v>
      </c>
      <c r="K4" s="57" cm="1">
        <f t="array" ref="K4">_xlfn.XLOOKUP(L4,Poeng[[#All],[plass ]],Poeng[[#All],[poeng ]],"-",0,1)</f>
        <v>85</v>
      </c>
      <c r="L4" s="107">
        <v>4</v>
      </c>
      <c r="M4" s="108">
        <f t="shared" si="0"/>
        <v>492</v>
      </c>
      <c r="N4" s="78">
        <f t="shared" si="1"/>
        <v>420</v>
      </c>
      <c r="O4" s="105">
        <f t="shared" si="2"/>
        <v>6</v>
      </c>
    </row>
    <row r="5" spans="1:15" x14ac:dyDescent="0.35">
      <c r="A5" s="103">
        <v>4</v>
      </c>
      <c r="B5" s="104" t="s">
        <v>77</v>
      </c>
      <c r="C5" s="104" t="s">
        <v>78</v>
      </c>
      <c r="D5" s="104" t="s">
        <v>30</v>
      </c>
      <c r="E5" s="105" t="s">
        <v>6</v>
      </c>
      <c r="F5" s="106">
        <v>63</v>
      </c>
      <c r="G5" s="105">
        <v>72</v>
      </c>
      <c r="H5" s="105">
        <v>85</v>
      </c>
      <c r="I5" s="105">
        <v>85</v>
      </c>
      <c r="J5" s="105">
        <v>72</v>
      </c>
      <c r="K5" s="118" cm="1">
        <f t="array" ref="K5">_xlfn.XLOOKUP(L5,Poeng[[#All],[plass ]],Poeng[[#All],[poeng ]],"-",0,1)</f>
        <v>75</v>
      </c>
      <c r="L5" s="119">
        <v>6</v>
      </c>
      <c r="M5" s="120">
        <f t="shared" si="0"/>
        <v>452</v>
      </c>
      <c r="N5" s="94">
        <f t="shared" si="1"/>
        <v>389</v>
      </c>
      <c r="O5" s="105">
        <f t="shared" si="2"/>
        <v>6</v>
      </c>
    </row>
    <row r="6" spans="1:15" ht="15.65" customHeight="1" x14ac:dyDescent="0.35">
      <c r="A6" s="103">
        <v>5</v>
      </c>
      <c r="B6" s="104" t="s">
        <v>79</v>
      </c>
      <c r="C6" s="104" t="s">
        <v>80</v>
      </c>
      <c r="D6" s="104" t="s">
        <v>81</v>
      </c>
      <c r="E6" s="105" t="s">
        <v>6</v>
      </c>
      <c r="F6" s="106">
        <v>60</v>
      </c>
      <c r="G6" s="105">
        <v>69</v>
      </c>
      <c r="H6" s="105">
        <v>75</v>
      </c>
      <c r="I6" s="105">
        <v>75</v>
      </c>
      <c r="J6" s="105">
        <v>63</v>
      </c>
      <c r="K6" s="57" cm="1">
        <f t="array" ref="K6">_xlfn.XLOOKUP(L6,Poeng[[#All],[plass ]],Poeng[[#All],[poeng ]],"-",0,1)</f>
        <v>69</v>
      </c>
      <c r="L6" s="126">
        <v>8</v>
      </c>
      <c r="M6" s="108">
        <f t="shared" si="0"/>
        <v>411</v>
      </c>
      <c r="N6" s="78">
        <f t="shared" si="1"/>
        <v>351</v>
      </c>
      <c r="O6" s="105">
        <f t="shared" si="2"/>
        <v>6</v>
      </c>
    </row>
    <row r="7" spans="1:15" x14ac:dyDescent="0.35">
      <c r="A7" s="103">
        <v>6</v>
      </c>
      <c r="B7" s="104" t="s">
        <v>56</v>
      </c>
      <c r="C7" s="104" t="s">
        <v>57</v>
      </c>
      <c r="D7" s="104" t="s">
        <v>27</v>
      </c>
      <c r="E7" s="105" t="s">
        <v>6</v>
      </c>
      <c r="F7" s="106">
        <v>100</v>
      </c>
      <c r="G7" s="105">
        <v>95</v>
      </c>
      <c r="H7" s="105"/>
      <c r="I7" s="105"/>
      <c r="J7" s="105">
        <v>95</v>
      </c>
      <c r="K7" s="57" t="str" cm="1">
        <f t="array" ref="K7">_xlfn.XLOOKUP(L7,Poeng[[#All],[plass ]],Poeng[[#All],[poeng ]],"-",0,1)</f>
        <v>-</v>
      </c>
      <c r="L7" s="107"/>
      <c r="M7" s="108">
        <f t="shared" si="0"/>
        <v>290</v>
      </c>
      <c r="N7" s="78">
        <f t="shared" si="1"/>
        <v>290</v>
      </c>
      <c r="O7" s="105">
        <f t="shared" si="2"/>
        <v>3</v>
      </c>
    </row>
    <row r="8" spans="1:15" x14ac:dyDescent="0.35">
      <c r="A8" s="103">
        <v>7</v>
      </c>
      <c r="B8" s="104" t="s">
        <v>82</v>
      </c>
      <c r="C8" s="104" t="s">
        <v>83</v>
      </c>
      <c r="D8" s="104" t="s">
        <v>65</v>
      </c>
      <c r="E8" s="105" t="s">
        <v>6</v>
      </c>
      <c r="F8" s="106">
        <v>58</v>
      </c>
      <c r="G8" s="105"/>
      <c r="H8" s="105">
        <v>90</v>
      </c>
      <c r="I8" s="105"/>
      <c r="J8" s="105">
        <v>60</v>
      </c>
      <c r="K8" s="57" cm="1">
        <f t="array" ref="K8">_xlfn.XLOOKUP(L8,Poeng[[#All],[plass ]],Poeng[[#All],[poeng ]],"-",0,1)</f>
        <v>80</v>
      </c>
      <c r="L8" s="107">
        <v>5</v>
      </c>
      <c r="M8" s="108">
        <f t="shared" si="0"/>
        <v>288</v>
      </c>
      <c r="N8" s="78">
        <f t="shared" si="1"/>
        <v>288</v>
      </c>
      <c r="O8" s="105">
        <f t="shared" si="2"/>
        <v>4</v>
      </c>
    </row>
    <row r="9" spans="1:15" s="109" customFormat="1" ht="15.75" customHeight="1" x14ac:dyDescent="0.35">
      <c r="A9" s="103">
        <v>8</v>
      </c>
      <c r="B9" s="104" t="s">
        <v>63</v>
      </c>
      <c r="C9" s="104" t="s">
        <v>64</v>
      </c>
      <c r="D9" s="104" t="s">
        <v>65</v>
      </c>
      <c r="E9" s="105" t="s">
        <v>6</v>
      </c>
      <c r="F9" s="106">
        <v>85</v>
      </c>
      <c r="G9" s="105"/>
      <c r="H9" s="105"/>
      <c r="I9" s="105">
        <v>90</v>
      </c>
      <c r="J9" s="105">
        <v>90</v>
      </c>
      <c r="K9" s="57" t="str" cm="1">
        <f t="array" ref="K9">_xlfn.XLOOKUP(L9,Poeng[[#All],[plass ]],Poeng[[#All],[poeng ]],"-",0,1)</f>
        <v>-</v>
      </c>
      <c r="L9" s="107"/>
      <c r="M9" s="108">
        <f t="shared" si="0"/>
        <v>265</v>
      </c>
      <c r="N9" s="78">
        <f t="shared" si="1"/>
        <v>265</v>
      </c>
      <c r="O9" s="105">
        <f t="shared" si="2"/>
        <v>3</v>
      </c>
    </row>
    <row r="10" spans="1:15" ht="14.15" customHeight="1" x14ac:dyDescent="0.35">
      <c r="A10" s="62">
        <v>9</v>
      </c>
      <c r="B10" s="3" t="s">
        <v>61</v>
      </c>
      <c r="C10" s="3" t="s">
        <v>62</v>
      </c>
      <c r="D10" s="3" t="s">
        <v>60</v>
      </c>
      <c r="E10" s="21" t="s">
        <v>6</v>
      </c>
      <c r="F10" s="4">
        <v>90</v>
      </c>
      <c r="G10" s="21">
        <v>90</v>
      </c>
      <c r="H10" s="21"/>
      <c r="I10" s="21"/>
      <c r="J10" s="21"/>
      <c r="K10" s="14" t="str" cm="1">
        <f t="array" ref="K10">_xlfn.XLOOKUP(L10,Poeng[[#All],[plass ]],Poeng[[#All],[poeng ]],"-",0,1)</f>
        <v>-</v>
      </c>
      <c r="L10" s="80"/>
      <c r="M10" s="46">
        <f t="shared" si="0"/>
        <v>180</v>
      </c>
      <c r="N10" s="23">
        <f t="shared" si="1"/>
        <v>180</v>
      </c>
      <c r="O10" s="21">
        <f t="shared" si="2"/>
        <v>2</v>
      </c>
    </row>
    <row r="11" spans="1:15" ht="15" customHeight="1" x14ac:dyDescent="0.35">
      <c r="A11" s="64">
        <v>9</v>
      </c>
      <c r="B11" s="10" t="s">
        <v>378</v>
      </c>
      <c r="C11" s="10" t="s">
        <v>379</v>
      </c>
      <c r="D11" s="12" t="s">
        <v>30</v>
      </c>
      <c r="E11" s="21" t="s">
        <v>6</v>
      </c>
      <c r="F11" s="7"/>
      <c r="G11" s="21"/>
      <c r="H11" s="21"/>
      <c r="I11" s="21"/>
      <c r="J11" s="21">
        <v>85</v>
      </c>
      <c r="K11" s="14" cm="1">
        <f t="array" ref="K11">_xlfn.XLOOKUP(L11,Poeng[[#All],[plass ]],Poeng[[#All],[poeng ]],"-",0,1)</f>
        <v>95</v>
      </c>
      <c r="L11" s="80">
        <v>2</v>
      </c>
      <c r="M11" s="46">
        <f t="shared" si="0"/>
        <v>180</v>
      </c>
      <c r="N11" s="23">
        <f t="shared" si="1"/>
        <v>180</v>
      </c>
      <c r="O11" s="21">
        <f t="shared" si="2"/>
        <v>2</v>
      </c>
    </row>
    <row r="12" spans="1:15" ht="14.15" customHeight="1" x14ac:dyDescent="0.35">
      <c r="A12" s="62">
        <v>11</v>
      </c>
      <c r="B12" s="3" t="s">
        <v>75</v>
      </c>
      <c r="C12" s="3" t="s">
        <v>76</v>
      </c>
      <c r="D12" s="3" t="s">
        <v>30</v>
      </c>
      <c r="E12" s="20" t="s">
        <v>6</v>
      </c>
      <c r="F12" s="102">
        <v>66</v>
      </c>
      <c r="G12" s="20"/>
      <c r="H12" s="20"/>
      <c r="I12" s="20"/>
      <c r="J12" s="20">
        <v>66</v>
      </c>
      <c r="K12" s="14" t="str" cm="1">
        <f t="array" ref="K12">_xlfn.XLOOKUP(L12,Poeng[[#All],[plass ]],Poeng[[#All],[poeng ]],"-",0,1)</f>
        <v>-</v>
      </c>
      <c r="L12" s="88"/>
      <c r="M12" s="46">
        <f t="shared" si="0"/>
        <v>132</v>
      </c>
      <c r="N12" s="23">
        <f t="shared" si="1"/>
        <v>132</v>
      </c>
      <c r="O12" s="21">
        <f t="shared" si="2"/>
        <v>2</v>
      </c>
    </row>
    <row r="13" spans="1:15" ht="14.15" customHeight="1" x14ac:dyDescent="0.35">
      <c r="A13" s="62">
        <v>12</v>
      </c>
      <c r="B13" s="10" t="s">
        <v>273</v>
      </c>
      <c r="C13" s="10" t="s">
        <v>274</v>
      </c>
      <c r="D13" s="38" t="s">
        <v>50</v>
      </c>
      <c r="E13" s="20" t="s">
        <v>6</v>
      </c>
      <c r="F13" s="7"/>
      <c r="G13" s="21">
        <v>80</v>
      </c>
      <c r="H13" s="21"/>
      <c r="I13" s="21"/>
      <c r="J13" s="21"/>
      <c r="K13" s="14" t="str" cm="1">
        <f t="array" ref="K13">_xlfn.XLOOKUP(L13,Poeng[[#All],[plass ]],Poeng[[#All],[poeng ]],"-",0,1)</f>
        <v>-</v>
      </c>
      <c r="L13" s="88"/>
      <c r="M13" s="46">
        <f t="shared" si="0"/>
        <v>80</v>
      </c>
      <c r="N13" s="23">
        <f t="shared" si="1"/>
        <v>80</v>
      </c>
      <c r="O13" s="21">
        <f t="shared" si="2"/>
        <v>1</v>
      </c>
    </row>
    <row r="14" spans="1:15" ht="15.9" customHeight="1" x14ac:dyDescent="0.35">
      <c r="A14" s="62">
        <v>12</v>
      </c>
      <c r="B14" s="10" t="s">
        <v>364</v>
      </c>
      <c r="C14" s="10" t="s">
        <v>365</v>
      </c>
      <c r="D14" s="38" t="s">
        <v>207</v>
      </c>
      <c r="E14" s="20" t="s">
        <v>6</v>
      </c>
      <c r="F14" s="7"/>
      <c r="G14" s="21"/>
      <c r="H14" s="21"/>
      <c r="I14" s="21">
        <v>80</v>
      </c>
      <c r="J14" s="21"/>
      <c r="K14" s="14" t="str" cm="1">
        <f t="array" ref="K14">_xlfn.XLOOKUP(L14,Poeng[[#All],[plass ]],Poeng[[#All],[poeng ]],"-",0,1)</f>
        <v>-</v>
      </c>
      <c r="L14" s="88"/>
      <c r="M14" s="46">
        <f t="shared" si="0"/>
        <v>80</v>
      </c>
      <c r="N14" s="23">
        <f t="shared" si="1"/>
        <v>80</v>
      </c>
      <c r="O14" s="21">
        <f t="shared" si="2"/>
        <v>1</v>
      </c>
    </row>
    <row r="15" spans="1:15" ht="14.4" customHeight="1" x14ac:dyDescent="0.35">
      <c r="A15" s="62">
        <v>14</v>
      </c>
      <c r="B15" s="3" t="s">
        <v>68</v>
      </c>
      <c r="C15" s="3" t="s">
        <v>69</v>
      </c>
      <c r="D15" s="3" t="s">
        <v>50</v>
      </c>
      <c r="E15" s="20" t="s">
        <v>6</v>
      </c>
      <c r="F15" s="18">
        <v>75</v>
      </c>
      <c r="G15" s="35"/>
      <c r="H15" s="35"/>
      <c r="I15" s="35"/>
      <c r="J15" s="35"/>
      <c r="K15" s="14" t="str" cm="1">
        <f t="array" ref="K15">_xlfn.XLOOKUP(L15,Poeng[[#All],[plass ]],Poeng[[#All],[poeng ]],"-",0,1)</f>
        <v>-</v>
      </c>
      <c r="L15" s="88"/>
      <c r="M15" s="46">
        <f t="shared" si="0"/>
        <v>75</v>
      </c>
      <c r="N15" s="23">
        <f t="shared" si="1"/>
        <v>75</v>
      </c>
      <c r="O15" s="21">
        <f t="shared" si="2"/>
        <v>1</v>
      </c>
    </row>
    <row r="16" spans="1:15" ht="15" customHeight="1" x14ac:dyDescent="0.35">
      <c r="A16" s="62">
        <v>14</v>
      </c>
      <c r="B16" s="16" t="s">
        <v>121</v>
      </c>
      <c r="C16" s="16" t="s">
        <v>275</v>
      </c>
      <c r="D16" s="33" t="s">
        <v>27</v>
      </c>
      <c r="E16" s="21" t="s">
        <v>6</v>
      </c>
      <c r="F16" s="4"/>
      <c r="G16" s="21">
        <v>75</v>
      </c>
      <c r="H16" s="21"/>
      <c r="I16" s="21"/>
      <c r="J16" s="21"/>
      <c r="K16" s="14" t="str" cm="1">
        <f t="array" ref="K16">_xlfn.XLOOKUP(L16,Poeng[[#All],[plass ]],Poeng[[#All],[poeng ]],"-",0,1)</f>
        <v>-</v>
      </c>
      <c r="L16" s="88"/>
      <c r="M16" s="46">
        <f t="shared" si="0"/>
        <v>75</v>
      </c>
      <c r="N16" s="23">
        <f t="shared" si="1"/>
        <v>75</v>
      </c>
      <c r="O16" s="21">
        <f t="shared" si="2"/>
        <v>1</v>
      </c>
    </row>
    <row r="17" spans="1:15" x14ac:dyDescent="0.35">
      <c r="A17" s="63">
        <v>16</v>
      </c>
      <c r="B17" s="16" t="s">
        <v>403</v>
      </c>
      <c r="C17" s="16" t="s">
        <v>404</v>
      </c>
      <c r="D17" s="12" t="s">
        <v>407</v>
      </c>
      <c r="E17" s="21" t="s">
        <v>6</v>
      </c>
      <c r="F17" s="4"/>
      <c r="G17" s="21"/>
      <c r="H17" s="21"/>
      <c r="I17" s="21"/>
      <c r="J17" s="21"/>
      <c r="K17" s="14" cm="1">
        <f t="array" ref="K17">_xlfn.XLOOKUP(L17,Poeng[[#All],[plass ]],Poeng[[#All],[poeng ]],"-",0,1)</f>
        <v>72</v>
      </c>
      <c r="L17" s="88">
        <v>7</v>
      </c>
      <c r="M17" s="46">
        <f t="shared" si="0"/>
        <v>72</v>
      </c>
      <c r="N17" s="23">
        <f t="shared" si="1"/>
        <v>72</v>
      </c>
      <c r="O17" s="21">
        <f t="shared" si="2"/>
        <v>1</v>
      </c>
    </row>
    <row r="18" spans="1:15" x14ac:dyDescent="0.35">
      <c r="A18" s="62">
        <v>17</v>
      </c>
      <c r="B18" s="3" t="s">
        <v>73</v>
      </c>
      <c r="C18" s="3" t="s">
        <v>74</v>
      </c>
      <c r="D18" s="3" t="s">
        <v>84</v>
      </c>
      <c r="E18" s="21" t="s">
        <v>6</v>
      </c>
      <c r="F18" s="4">
        <v>69</v>
      </c>
      <c r="G18" s="21"/>
      <c r="H18" s="21"/>
      <c r="I18" s="21"/>
      <c r="J18" s="21"/>
      <c r="K18" s="14" t="str" cm="1">
        <f t="array" ref="K18">_xlfn.XLOOKUP(L18,Poeng[[#All],[plass ]],Poeng[[#All],[poeng ]],"-",0,1)</f>
        <v>-</v>
      </c>
      <c r="L18" s="88"/>
      <c r="M18" s="46">
        <f t="shared" si="0"/>
        <v>69</v>
      </c>
      <c r="N18" s="23">
        <f t="shared" si="1"/>
        <v>69</v>
      </c>
      <c r="O18" s="21">
        <f t="shared" si="2"/>
        <v>1</v>
      </c>
    </row>
    <row r="19" spans="1:15" x14ac:dyDescent="0.35">
      <c r="A19" s="63">
        <v>17</v>
      </c>
      <c r="B19" s="3" t="s">
        <v>380</v>
      </c>
      <c r="C19" s="3" t="s">
        <v>156</v>
      </c>
      <c r="D19" s="3" t="s">
        <v>30</v>
      </c>
      <c r="E19" s="21" t="s">
        <v>6</v>
      </c>
      <c r="F19" s="7"/>
      <c r="G19" s="21"/>
      <c r="H19" s="21"/>
      <c r="I19" s="21"/>
      <c r="J19" s="21">
        <v>69</v>
      </c>
      <c r="K19" s="14" t="str" cm="1">
        <f t="array" ref="K19">_xlfn.XLOOKUP(L19,Poeng[[#All],[plass ]],Poeng[[#All],[poeng ]],"-",0,1)</f>
        <v>-</v>
      </c>
      <c r="L19" s="88"/>
      <c r="M19" s="46">
        <f t="shared" si="0"/>
        <v>69</v>
      </c>
      <c r="N19" s="23">
        <f t="shared" si="1"/>
        <v>69</v>
      </c>
      <c r="O19" s="21">
        <f t="shared" si="2"/>
        <v>1</v>
      </c>
    </row>
    <row r="20" spans="1:15" x14ac:dyDescent="0.35">
      <c r="A20" s="62">
        <v>19</v>
      </c>
      <c r="B20" s="75" t="s">
        <v>276</v>
      </c>
      <c r="C20" s="75" t="s">
        <v>277</v>
      </c>
      <c r="D20" s="75" t="s">
        <v>81</v>
      </c>
      <c r="E20" s="22" t="s">
        <v>6</v>
      </c>
      <c r="F20" s="76"/>
      <c r="G20" s="22">
        <v>66</v>
      </c>
      <c r="H20" s="22"/>
      <c r="I20" s="22"/>
      <c r="J20" s="22"/>
      <c r="K20" s="14" t="str" cm="1">
        <f t="array" ref="K20">_xlfn.XLOOKUP(L20,Poeng[[#All],[plass ]],Poeng[[#All],[poeng ]],"-",0,1)</f>
        <v>-</v>
      </c>
      <c r="L20" s="88"/>
      <c r="M20" s="46">
        <f t="shared" si="0"/>
        <v>66</v>
      </c>
      <c r="N20" s="23">
        <f t="shared" si="1"/>
        <v>66</v>
      </c>
      <c r="O20" s="21">
        <f t="shared" si="2"/>
        <v>1</v>
      </c>
    </row>
    <row r="21" spans="1:15" x14ac:dyDescent="0.35">
      <c r="A21" s="63">
        <v>19</v>
      </c>
      <c r="B21" s="10" t="s">
        <v>405</v>
      </c>
      <c r="C21" s="10" t="s">
        <v>406</v>
      </c>
      <c r="D21" s="12" t="s">
        <v>407</v>
      </c>
      <c r="E21" s="100"/>
      <c r="F21" s="3"/>
      <c r="G21" s="97"/>
      <c r="H21" s="97"/>
      <c r="I21" s="97"/>
      <c r="J21" s="97"/>
      <c r="K21" s="14" cm="1">
        <f t="array" ref="K21">_xlfn.XLOOKUP(L21,Poeng[[#All],[plass ]],Poeng[[#All],[poeng ]],"-",0,1)</f>
        <v>66</v>
      </c>
      <c r="L21" s="88">
        <v>9</v>
      </c>
      <c r="M21" s="46">
        <f t="shared" si="0"/>
        <v>66</v>
      </c>
      <c r="N21" s="23">
        <f t="shared" si="1"/>
        <v>66</v>
      </c>
      <c r="O21" s="21">
        <f t="shared" si="2"/>
        <v>1</v>
      </c>
    </row>
    <row r="22" spans="1:15" x14ac:dyDescent="0.35">
      <c r="A22" s="19"/>
      <c r="B22" s="10"/>
      <c r="C22" s="10"/>
      <c r="D22" s="12"/>
      <c r="E22" s="100"/>
      <c r="F22" s="3"/>
      <c r="G22" s="97"/>
      <c r="H22" s="97"/>
      <c r="I22" s="97"/>
      <c r="J22" s="97"/>
      <c r="K22" s="14" t="str" cm="1">
        <f t="array" ref="K22">_xlfn.XLOOKUP(L22,Poeng[[#All],[plass ]],Poeng[[#All],[poeng ]],"-",0,1)</f>
        <v>-</v>
      </c>
      <c r="L22" s="88"/>
      <c r="M22" s="46">
        <f t="shared" si="0"/>
        <v>0</v>
      </c>
      <c r="N22" s="23">
        <f t="shared" si="1"/>
        <v>0</v>
      </c>
      <c r="O22" s="21">
        <f t="shared" si="2"/>
        <v>0</v>
      </c>
    </row>
    <row r="23" spans="1:15" x14ac:dyDescent="0.35">
      <c r="A23" s="19"/>
      <c r="B23" s="10"/>
      <c r="C23" s="10"/>
      <c r="D23" s="12"/>
      <c r="E23" s="99"/>
      <c r="F23" s="3"/>
      <c r="G23" s="97"/>
      <c r="H23" s="97"/>
      <c r="I23" s="97"/>
      <c r="J23" s="97"/>
      <c r="K23" s="14" t="str" cm="1">
        <f t="array" ref="K23">_xlfn.XLOOKUP(L23,Poeng[[#All],[plass ]],Poeng[[#All],[poeng ]],"-",0,1)</f>
        <v>-</v>
      </c>
      <c r="L23" s="88"/>
      <c r="M23" s="46">
        <f t="shared" si="0"/>
        <v>0</v>
      </c>
      <c r="N23" s="23">
        <f t="shared" si="1"/>
        <v>0</v>
      </c>
      <c r="O23" s="21">
        <f t="shared" si="2"/>
        <v>0</v>
      </c>
    </row>
  </sheetData>
  <sortState xmlns:xlrd2="http://schemas.microsoft.com/office/spreadsheetml/2017/richdata2" ref="B2:L20">
    <sortCondition descending="1" ref="L2:L20"/>
  </sortState>
  <phoneticPr fontId="9" type="noConversion"/>
  <pageMargins left="0.7" right="0.7" top="0.75" bottom="0.75" header="0.3" footer="0.3"/>
  <pageSetup paperSize="9" orientation="landscape" horizontalDpi="360" verticalDpi="36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7A187-C82C-4438-BF11-0C91CF2C92BA}">
  <dimension ref="A1:O24"/>
  <sheetViews>
    <sheetView tabSelected="1" workbookViewId="0"/>
  </sheetViews>
  <sheetFormatPr baseColWidth="10" defaultColWidth="11.54296875" defaultRowHeight="14.5" x14ac:dyDescent="0.35"/>
  <cols>
    <col min="1" max="1" width="6.08984375" customWidth="1"/>
    <col min="2" max="2" width="19.08984375" customWidth="1"/>
    <col min="3" max="3" width="17" customWidth="1"/>
    <col min="4" max="4" width="17.90625" customWidth="1"/>
    <col min="5" max="5" width="7.08984375" customWidth="1"/>
    <col min="6" max="11" width="5.90625" customWidth="1"/>
    <col min="12" max="12" width="12.6328125" customWidth="1"/>
    <col min="13" max="13" width="11.90625" customWidth="1"/>
    <col min="14" max="14" width="17.6328125" customWidth="1"/>
    <col min="15" max="15" width="12.453125" customWidth="1"/>
  </cols>
  <sheetData>
    <row r="1" spans="1:15" ht="15" thickBot="1" x14ac:dyDescent="0.4">
      <c r="A1" s="25" t="s">
        <v>0</v>
      </c>
      <c r="B1" s="25" t="s">
        <v>2</v>
      </c>
      <c r="C1" s="25" t="s">
        <v>1</v>
      </c>
      <c r="D1" s="26" t="s">
        <v>3</v>
      </c>
      <c r="E1" s="26" t="s">
        <v>4</v>
      </c>
      <c r="F1" s="27" t="s">
        <v>19</v>
      </c>
      <c r="G1" s="27" t="s">
        <v>20</v>
      </c>
      <c r="H1" s="27" t="s">
        <v>21</v>
      </c>
      <c r="I1" s="27" t="s">
        <v>22</v>
      </c>
      <c r="J1" s="27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98" t="s">
        <v>402</v>
      </c>
    </row>
    <row r="2" spans="1:15" ht="15.75" customHeight="1" x14ac:dyDescent="0.35">
      <c r="A2" s="62">
        <v>1</v>
      </c>
      <c r="B2" s="104" t="s">
        <v>31</v>
      </c>
      <c r="C2" s="104" t="s">
        <v>32</v>
      </c>
      <c r="D2" s="104" t="s">
        <v>33</v>
      </c>
      <c r="E2" s="105" t="s">
        <v>5</v>
      </c>
      <c r="F2" s="106">
        <v>90</v>
      </c>
      <c r="G2" s="105">
        <v>95</v>
      </c>
      <c r="H2" s="105">
        <v>100</v>
      </c>
      <c r="I2" s="105">
        <v>100</v>
      </c>
      <c r="J2" s="105">
        <v>100</v>
      </c>
      <c r="K2" s="57" cm="1">
        <f t="array" ref="K2">_xlfn.XLOOKUP(L2,Poeng[[#All],[plass ]],Poeng[[#All],[poeng ]],"-",0,1)</f>
        <v>90</v>
      </c>
      <c r="L2" s="107">
        <v>3</v>
      </c>
      <c r="M2" s="45">
        <f t="shared" ref="M2:M24" si="0">SUM(F2:K2)</f>
        <v>575</v>
      </c>
      <c r="N2" s="128">
        <f t="shared" ref="N2:N24" si="1">M2-IF(O2&gt;5,MIN(E2:K2),0)</f>
        <v>485</v>
      </c>
      <c r="O2" s="129">
        <f t="shared" ref="O2:O24" si="2">COUNT(E2:K2)</f>
        <v>6</v>
      </c>
    </row>
    <row r="3" spans="1:15" ht="15.75" customHeight="1" x14ac:dyDescent="0.35">
      <c r="A3" s="62">
        <v>2</v>
      </c>
      <c r="B3" s="104" t="s">
        <v>25</v>
      </c>
      <c r="C3" s="104" t="s">
        <v>26</v>
      </c>
      <c r="D3" s="104" t="s">
        <v>27</v>
      </c>
      <c r="E3" s="105" t="s">
        <v>5</v>
      </c>
      <c r="F3" s="106">
        <v>100</v>
      </c>
      <c r="G3" s="105">
        <v>100</v>
      </c>
      <c r="H3" s="105">
        <v>90</v>
      </c>
      <c r="I3" s="105">
        <v>95</v>
      </c>
      <c r="J3" s="105">
        <v>90</v>
      </c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570</v>
      </c>
      <c r="N3" s="78">
        <f t="shared" si="1"/>
        <v>480</v>
      </c>
      <c r="O3" s="105">
        <f t="shared" si="2"/>
        <v>6</v>
      </c>
    </row>
    <row r="4" spans="1:15" ht="15.75" customHeight="1" x14ac:dyDescent="0.35">
      <c r="A4" s="62">
        <v>3</v>
      </c>
      <c r="B4" s="104" t="s">
        <v>28</v>
      </c>
      <c r="C4" s="104" t="s">
        <v>29</v>
      </c>
      <c r="D4" s="104" t="s">
        <v>30</v>
      </c>
      <c r="E4" s="105" t="s">
        <v>5</v>
      </c>
      <c r="F4" s="106">
        <v>95</v>
      </c>
      <c r="G4" s="105">
        <v>90</v>
      </c>
      <c r="H4" s="105">
        <v>95</v>
      </c>
      <c r="I4" s="105">
        <v>85</v>
      </c>
      <c r="J4" s="105"/>
      <c r="K4" s="57" cm="1">
        <f t="array" ref="K4">_xlfn.XLOOKUP(L4,Poeng[[#All],[plass ]],Poeng[[#All],[poeng ]],"-",0,1)</f>
        <v>100</v>
      </c>
      <c r="L4" s="107">
        <v>1</v>
      </c>
      <c r="M4" s="108">
        <f t="shared" si="0"/>
        <v>465</v>
      </c>
      <c r="N4" s="78">
        <f t="shared" si="1"/>
        <v>465</v>
      </c>
      <c r="O4" s="105">
        <f t="shared" si="2"/>
        <v>5</v>
      </c>
    </row>
    <row r="5" spans="1:15" ht="15.75" customHeight="1" x14ac:dyDescent="0.35">
      <c r="A5" s="62">
        <v>4</v>
      </c>
      <c r="B5" s="104" t="s">
        <v>34</v>
      </c>
      <c r="C5" s="104" t="s">
        <v>35</v>
      </c>
      <c r="D5" s="104" t="s">
        <v>36</v>
      </c>
      <c r="E5" s="105" t="s">
        <v>5</v>
      </c>
      <c r="F5" s="106">
        <v>85</v>
      </c>
      <c r="G5" s="105">
        <v>85</v>
      </c>
      <c r="H5" s="105">
        <v>85</v>
      </c>
      <c r="I5" s="105">
        <v>90</v>
      </c>
      <c r="J5" s="105">
        <v>95</v>
      </c>
      <c r="K5" s="118" cm="1">
        <f t="array" ref="K5">_xlfn.XLOOKUP(L5,Poeng[[#All],[plass ]],Poeng[[#All],[poeng ]],"-",0,1)</f>
        <v>75</v>
      </c>
      <c r="L5" s="119">
        <v>6</v>
      </c>
      <c r="M5" s="120">
        <f t="shared" si="0"/>
        <v>515</v>
      </c>
      <c r="N5" s="94">
        <f t="shared" si="1"/>
        <v>440</v>
      </c>
      <c r="O5" s="105">
        <f t="shared" si="2"/>
        <v>6</v>
      </c>
    </row>
    <row r="6" spans="1:15" ht="15.75" customHeight="1" x14ac:dyDescent="0.35">
      <c r="A6" s="62">
        <v>5</v>
      </c>
      <c r="B6" s="104" t="s">
        <v>41</v>
      </c>
      <c r="C6" s="104" t="s">
        <v>42</v>
      </c>
      <c r="D6" s="104" t="s">
        <v>43</v>
      </c>
      <c r="E6" s="105" t="s">
        <v>5</v>
      </c>
      <c r="F6" s="106">
        <v>72</v>
      </c>
      <c r="G6" s="105">
        <v>75</v>
      </c>
      <c r="H6" s="105">
        <v>80</v>
      </c>
      <c r="I6" s="105">
        <v>80</v>
      </c>
      <c r="J6" s="105">
        <v>80</v>
      </c>
      <c r="K6" s="57" cm="1">
        <f t="array" ref="K6">_xlfn.XLOOKUP(L6,Poeng[[#All],[plass ]],Poeng[[#All],[poeng ]],"-",0,1)</f>
        <v>85</v>
      </c>
      <c r="L6" s="126">
        <v>4</v>
      </c>
      <c r="M6" s="108">
        <f t="shared" si="0"/>
        <v>472</v>
      </c>
      <c r="N6" s="78">
        <f t="shared" si="1"/>
        <v>400</v>
      </c>
      <c r="O6" s="105">
        <f t="shared" si="2"/>
        <v>6</v>
      </c>
    </row>
    <row r="7" spans="1:15" ht="15.75" customHeight="1" x14ac:dyDescent="0.35">
      <c r="A7" s="62">
        <v>6</v>
      </c>
      <c r="B7" s="115" t="s">
        <v>28</v>
      </c>
      <c r="C7" s="115" t="s">
        <v>339</v>
      </c>
      <c r="D7" s="115" t="s">
        <v>81</v>
      </c>
      <c r="E7" s="105" t="s">
        <v>5</v>
      </c>
      <c r="F7" s="106"/>
      <c r="G7" s="105">
        <v>69</v>
      </c>
      <c r="H7" s="105">
        <v>75</v>
      </c>
      <c r="I7" s="105">
        <v>72</v>
      </c>
      <c r="J7" s="105"/>
      <c r="K7" s="57" cm="1">
        <f t="array" ref="K7">_xlfn.XLOOKUP(L7,Poeng[[#All],[plass ]],Poeng[[#All],[poeng ]],"-",0,1)</f>
        <v>60</v>
      </c>
      <c r="L7" s="107">
        <v>11</v>
      </c>
      <c r="M7" s="108">
        <f t="shared" si="0"/>
        <v>276</v>
      </c>
      <c r="N7" s="78">
        <f t="shared" si="1"/>
        <v>276</v>
      </c>
      <c r="O7" s="105">
        <f t="shared" si="2"/>
        <v>4</v>
      </c>
    </row>
    <row r="8" spans="1:15" ht="15.75" customHeight="1" x14ac:dyDescent="0.35">
      <c r="A8" s="62">
        <v>7</v>
      </c>
      <c r="B8" s="104" t="s">
        <v>39</v>
      </c>
      <c r="C8" s="104" t="s">
        <v>40</v>
      </c>
      <c r="D8" s="104" t="s">
        <v>54</v>
      </c>
      <c r="E8" s="105" t="s">
        <v>5</v>
      </c>
      <c r="F8" s="106">
        <v>75</v>
      </c>
      <c r="G8" s="105">
        <v>80</v>
      </c>
      <c r="H8" s="105"/>
      <c r="I8" s="105"/>
      <c r="J8" s="105">
        <v>85</v>
      </c>
      <c r="K8" s="57" t="str" cm="1">
        <f t="array" ref="K8">_xlfn.XLOOKUP(L8,Poeng[[#All],[plass ]],Poeng[[#All],[poeng ]],"-",0,1)</f>
        <v>-</v>
      </c>
      <c r="L8" s="107"/>
      <c r="M8" s="108">
        <f t="shared" si="0"/>
        <v>240</v>
      </c>
      <c r="N8" s="78">
        <f t="shared" si="1"/>
        <v>240</v>
      </c>
      <c r="O8" s="105">
        <f t="shared" si="2"/>
        <v>3</v>
      </c>
    </row>
    <row r="9" spans="1:15" s="109" customFormat="1" ht="15.75" customHeight="1" x14ac:dyDescent="0.35">
      <c r="A9" s="62">
        <v>8</v>
      </c>
      <c r="B9" s="115" t="s">
        <v>278</v>
      </c>
      <c r="C9" s="115" t="s">
        <v>279</v>
      </c>
      <c r="D9" s="115" t="s">
        <v>280</v>
      </c>
      <c r="E9" s="105" t="s">
        <v>5</v>
      </c>
      <c r="F9" s="106"/>
      <c r="G9" s="105">
        <v>72</v>
      </c>
      <c r="H9" s="105"/>
      <c r="I9" s="105"/>
      <c r="J9" s="105">
        <v>72</v>
      </c>
      <c r="K9" s="57" cm="1">
        <f t="array" ref="K9">_xlfn.XLOOKUP(L9,Poeng[[#All],[plass ]],Poeng[[#All],[poeng ]],"-",0,1)</f>
        <v>63</v>
      </c>
      <c r="L9" s="107">
        <v>10</v>
      </c>
      <c r="M9" s="108">
        <f t="shared" si="0"/>
        <v>207</v>
      </c>
      <c r="N9" s="78">
        <f t="shared" si="1"/>
        <v>207</v>
      </c>
      <c r="O9" s="105">
        <f t="shared" si="2"/>
        <v>3</v>
      </c>
    </row>
    <row r="10" spans="1:15" ht="15.75" customHeight="1" x14ac:dyDescent="0.35">
      <c r="A10" s="62">
        <v>9</v>
      </c>
      <c r="B10" s="10" t="s">
        <v>358</v>
      </c>
      <c r="C10" s="10" t="s">
        <v>359</v>
      </c>
      <c r="D10" s="10" t="s">
        <v>36</v>
      </c>
      <c r="E10" s="21" t="s">
        <v>5</v>
      </c>
      <c r="F10" s="7"/>
      <c r="G10" s="21"/>
      <c r="H10" s="21"/>
      <c r="I10" s="21">
        <v>75</v>
      </c>
      <c r="J10" s="21"/>
      <c r="K10" s="14" cm="1">
        <f t="array" ref="K10">_xlfn.XLOOKUP(L10,Poeng[[#All],[plass ]],Poeng[[#All],[poeng ]],"-",0,1)</f>
        <v>72</v>
      </c>
      <c r="L10" s="80">
        <v>7</v>
      </c>
      <c r="M10" s="46">
        <f t="shared" si="0"/>
        <v>147</v>
      </c>
      <c r="N10" s="23">
        <f t="shared" si="1"/>
        <v>147</v>
      </c>
      <c r="O10" s="21">
        <f t="shared" si="2"/>
        <v>2</v>
      </c>
    </row>
    <row r="11" spans="1:15" ht="15.75" customHeight="1" x14ac:dyDescent="0.35">
      <c r="A11" s="62">
        <v>10</v>
      </c>
      <c r="B11" s="3" t="s">
        <v>51</v>
      </c>
      <c r="C11" s="3" t="s">
        <v>52</v>
      </c>
      <c r="D11" s="3" t="s">
        <v>55</v>
      </c>
      <c r="E11" s="21" t="s">
        <v>5</v>
      </c>
      <c r="F11" s="4">
        <v>60</v>
      </c>
      <c r="G11" s="21"/>
      <c r="H11" s="21"/>
      <c r="I11" s="21"/>
      <c r="J11" s="21"/>
      <c r="K11" s="9" cm="1">
        <f t="array" ref="K11">_xlfn.XLOOKUP(L11,Poeng[[#All],[plass ]],Poeng[[#All],[poeng ]],"-",0,1)</f>
        <v>80</v>
      </c>
      <c r="L11" s="87">
        <v>5</v>
      </c>
      <c r="M11" s="46">
        <f t="shared" si="0"/>
        <v>140</v>
      </c>
      <c r="N11" s="116">
        <f t="shared" si="1"/>
        <v>140</v>
      </c>
      <c r="O11" s="21">
        <f t="shared" si="2"/>
        <v>2</v>
      </c>
    </row>
    <row r="12" spans="1:15" ht="15.75" customHeight="1" x14ac:dyDescent="0.35">
      <c r="A12" s="62">
        <v>11</v>
      </c>
      <c r="B12" s="10" t="s">
        <v>281</v>
      </c>
      <c r="C12" s="10" t="s">
        <v>282</v>
      </c>
      <c r="D12" s="10" t="s">
        <v>81</v>
      </c>
      <c r="E12" s="21" t="s">
        <v>5</v>
      </c>
      <c r="F12" s="4"/>
      <c r="G12" s="21">
        <v>66</v>
      </c>
      <c r="H12" s="21">
        <v>72</v>
      </c>
      <c r="I12" s="21"/>
      <c r="J12" s="21"/>
      <c r="K12" s="14" t="str" cm="1">
        <f t="array" ref="K12">_xlfn.XLOOKUP(L12,Poeng[[#All],[plass ]],Poeng[[#All],[poeng ]],"-",0,1)</f>
        <v>-</v>
      </c>
      <c r="L12" s="88"/>
      <c r="M12" s="46">
        <f t="shared" si="0"/>
        <v>138</v>
      </c>
      <c r="N12" s="23">
        <f t="shared" si="1"/>
        <v>138</v>
      </c>
      <c r="O12" s="21">
        <f t="shared" si="2"/>
        <v>2</v>
      </c>
    </row>
    <row r="13" spans="1:15" ht="15.75" customHeight="1" x14ac:dyDescent="0.35">
      <c r="A13" s="62">
        <v>12</v>
      </c>
      <c r="B13" s="3" t="s">
        <v>37</v>
      </c>
      <c r="C13" s="3" t="s">
        <v>38</v>
      </c>
      <c r="D13" s="3" t="s">
        <v>30</v>
      </c>
      <c r="E13" s="21" t="s">
        <v>5</v>
      </c>
      <c r="F13" s="4">
        <v>80</v>
      </c>
      <c r="G13" s="21"/>
      <c r="H13" s="21"/>
      <c r="I13" s="21"/>
      <c r="J13" s="21"/>
      <c r="K13" s="14" t="str" cm="1">
        <f t="array" ref="K13">_xlfn.XLOOKUP(L13,Poeng[[#All],[plass ]],Poeng[[#All],[poeng ]],"-",0,1)</f>
        <v>-</v>
      </c>
      <c r="L13" s="88"/>
      <c r="M13" s="46">
        <f t="shared" si="0"/>
        <v>80</v>
      </c>
      <c r="N13" s="23">
        <f t="shared" si="1"/>
        <v>80</v>
      </c>
      <c r="O13" s="21">
        <f t="shared" si="2"/>
        <v>1</v>
      </c>
    </row>
    <row r="14" spans="1:15" ht="15.75" customHeight="1" x14ac:dyDescent="0.35">
      <c r="A14" s="62">
        <v>13</v>
      </c>
      <c r="B14" s="10" t="s">
        <v>374</v>
      </c>
      <c r="C14" s="10" t="s">
        <v>375</v>
      </c>
      <c r="D14" s="10" t="s">
        <v>30</v>
      </c>
      <c r="E14" s="21" t="s">
        <v>5</v>
      </c>
      <c r="F14" s="7"/>
      <c r="G14" s="21"/>
      <c r="H14" s="21"/>
      <c r="I14" s="21"/>
      <c r="J14" s="21">
        <v>75</v>
      </c>
      <c r="K14" s="14" t="str" cm="1">
        <f t="array" ref="K14">_xlfn.XLOOKUP(L14,Poeng[[#All],[plass ]],Poeng[[#All],[poeng ]],"-",0,1)</f>
        <v>-</v>
      </c>
      <c r="L14" s="88"/>
      <c r="M14" s="46">
        <f t="shared" si="0"/>
        <v>75</v>
      </c>
      <c r="N14" s="23">
        <f t="shared" si="1"/>
        <v>75</v>
      </c>
      <c r="O14" s="21">
        <f t="shared" si="2"/>
        <v>1</v>
      </c>
    </row>
    <row r="15" spans="1:15" ht="15.75" customHeight="1" x14ac:dyDescent="0.35">
      <c r="A15" s="62">
        <v>14</v>
      </c>
      <c r="B15" s="3" t="s">
        <v>44</v>
      </c>
      <c r="C15" s="3" t="s">
        <v>45</v>
      </c>
      <c r="D15" s="3" t="s">
        <v>54</v>
      </c>
      <c r="E15" s="21" t="s">
        <v>5</v>
      </c>
      <c r="F15" s="4">
        <v>69</v>
      </c>
      <c r="G15" s="21"/>
      <c r="H15" s="21"/>
      <c r="I15" s="21"/>
      <c r="J15" s="21"/>
      <c r="K15" s="14" t="str" cm="1">
        <f t="array" ref="K15">_xlfn.XLOOKUP(L15,Poeng[[#All],[plass ]],Poeng[[#All],[poeng ]],"-",0,1)</f>
        <v>-</v>
      </c>
      <c r="L15" s="88"/>
      <c r="M15" s="46">
        <f t="shared" si="0"/>
        <v>69</v>
      </c>
      <c r="N15" s="23">
        <f t="shared" si="1"/>
        <v>69</v>
      </c>
      <c r="O15" s="21">
        <f t="shared" si="2"/>
        <v>1</v>
      </c>
    </row>
    <row r="16" spans="1:15" ht="15.75" customHeight="1" x14ac:dyDescent="0.35">
      <c r="A16" s="62">
        <v>14</v>
      </c>
      <c r="B16" s="10" t="s">
        <v>360</v>
      </c>
      <c r="C16" s="10" t="s">
        <v>361</v>
      </c>
      <c r="D16" s="10" t="s">
        <v>207</v>
      </c>
      <c r="E16" s="21" t="s">
        <v>5</v>
      </c>
      <c r="F16" s="7"/>
      <c r="G16" s="21"/>
      <c r="H16" s="21"/>
      <c r="I16" s="21">
        <v>69</v>
      </c>
      <c r="J16" s="21"/>
      <c r="K16" s="14" t="str" cm="1">
        <f t="array" ref="K16">_xlfn.XLOOKUP(L16,Poeng[[#All],[plass ]],Poeng[[#All],[poeng ]],"-",0,1)</f>
        <v>-</v>
      </c>
      <c r="L16" s="88"/>
      <c r="M16" s="46">
        <f t="shared" si="0"/>
        <v>69</v>
      </c>
      <c r="N16" s="23">
        <f t="shared" si="1"/>
        <v>69</v>
      </c>
      <c r="O16" s="21">
        <f t="shared" si="2"/>
        <v>1</v>
      </c>
    </row>
    <row r="17" spans="1:15" ht="15.75" customHeight="1" x14ac:dyDescent="0.35">
      <c r="A17" s="62">
        <v>14</v>
      </c>
      <c r="B17" s="10" t="s">
        <v>377</v>
      </c>
      <c r="C17" s="10" t="s">
        <v>376</v>
      </c>
      <c r="D17" s="10" t="s">
        <v>43</v>
      </c>
      <c r="E17" s="21" t="s">
        <v>5</v>
      </c>
      <c r="F17" s="7"/>
      <c r="G17" s="21"/>
      <c r="H17" s="21"/>
      <c r="I17" s="21"/>
      <c r="J17" s="21">
        <v>69</v>
      </c>
      <c r="K17" s="14" t="str" cm="1">
        <f t="array" ref="K17">_xlfn.XLOOKUP(L17,Poeng[[#All],[plass ]],Poeng[[#All],[poeng ]],"-",0,1)</f>
        <v>-</v>
      </c>
      <c r="L17" s="88"/>
      <c r="M17" s="46">
        <f t="shared" si="0"/>
        <v>69</v>
      </c>
      <c r="N17" s="23">
        <f t="shared" si="1"/>
        <v>69</v>
      </c>
      <c r="O17" s="21">
        <f t="shared" si="2"/>
        <v>1</v>
      </c>
    </row>
    <row r="18" spans="1:15" x14ac:dyDescent="0.35">
      <c r="A18" s="62">
        <v>14</v>
      </c>
      <c r="B18" s="10" t="s">
        <v>413</v>
      </c>
      <c r="C18" s="10" t="s">
        <v>414</v>
      </c>
      <c r="D18" s="10" t="s">
        <v>36</v>
      </c>
      <c r="E18" s="97" t="s">
        <v>5</v>
      </c>
      <c r="F18" s="3"/>
      <c r="G18" s="97"/>
      <c r="H18" s="97"/>
      <c r="I18" s="97"/>
      <c r="J18" s="97"/>
      <c r="K18" s="14" cm="1">
        <f t="array" ref="K18">_xlfn.XLOOKUP(L18,Poeng[[#All],[plass ]],Poeng[[#All],[poeng ]],"-",0,1)</f>
        <v>69</v>
      </c>
      <c r="L18" s="88">
        <v>8</v>
      </c>
      <c r="M18" s="46">
        <f t="shared" si="0"/>
        <v>69</v>
      </c>
      <c r="N18" s="23">
        <f t="shared" si="1"/>
        <v>69</v>
      </c>
      <c r="O18" s="21">
        <f t="shared" si="2"/>
        <v>1</v>
      </c>
    </row>
    <row r="19" spans="1:15" x14ac:dyDescent="0.35">
      <c r="A19" s="62">
        <v>18</v>
      </c>
      <c r="B19" s="61" t="s">
        <v>46</v>
      </c>
      <c r="C19" s="61" t="s">
        <v>47</v>
      </c>
      <c r="D19" s="61" t="s">
        <v>30</v>
      </c>
      <c r="E19" s="35" t="s">
        <v>5</v>
      </c>
      <c r="F19" s="18">
        <v>66</v>
      </c>
      <c r="G19" s="35"/>
      <c r="H19" s="35"/>
      <c r="I19" s="35"/>
      <c r="J19" s="35"/>
      <c r="K19" s="14" t="str" cm="1">
        <f t="array" ref="K19">_xlfn.XLOOKUP(L19,Poeng[[#All],[plass ]],Poeng[[#All],[poeng ]],"-",0,1)</f>
        <v>-</v>
      </c>
      <c r="L19" s="88"/>
      <c r="M19" s="46">
        <f t="shared" si="0"/>
        <v>66</v>
      </c>
      <c r="N19" s="23">
        <f t="shared" si="1"/>
        <v>66</v>
      </c>
      <c r="O19" s="21">
        <f t="shared" si="2"/>
        <v>1</v>
      </c>
    </row>
    <row r="20" spans="1:15" x14ac:dyDescent="0.35">
      <c r="A20" s="62">
        <v>18</v>
      </c>
      <c r="B20" s="16" t="s">
        <v>362</v>
      </c>
      <c r="C20" s="16" t="s">
        <v>363</v>
      </c>
      <c r="D20" s="16" t="s">
        <v>207</v>
      </c>
      <c r="E20" s="35" t="s">
        <v>5</v>
      </c>
      <c r="F20" s="34"/>
      <c r="G20" s="35"/>
      <c r="H20" s="35"/>
      <c r="I20" s="35">
        <v>66</v>
      </c>
      <c r="J20" s="35"/>
      <c r="K20" s="14" t="str" cm="1">
        <f t="array" ref="K20">_xlfn.XLOOKUP(L20,Poeng[[#All],[plass ]],Poeng[[#All],[poeng ]],"-",0,1)</f>
        <v>-</v>
      </c>
      <c r="L20" s="88"/>
      <c r="M20" s="46">
        <f t="shared" si="0"/>
        <v>66</v>
      </c>
      <c r="N20" s="23">
        <f t="shared" si="1"/>
        <v>66</v>
      </c>
      <c r="O20" s="21">
        <f t="shared" si="2"/>
        <v>1</v>
      </c>
    </row>
    <row r="21" spans="1:15" x14ac:dyDescent="0.35">
      <c r="A21" s="62">
        <v>18</v>
      </c>
      <c r="B21" s="10" t="s">
        <v>415</v>
      </c>
      <c r="C21" s="10" t="s">
        <v>416</v>
      </c>
      <c r="D21" s="10" t="s">
        <v>36</v>
      </c>
      <c r="E21" s="97" t="s">
        <v>5</v>
      </c>
      <c r="F21" s="3"/>
      <c r="G21" s="97"/>
      <c r="H21" s="97"/>
      <c r="I21" s="97"/>
      <c r="J21" s="97"/>
      <c r="K21" s="62" cm="1">
        <f t="array" ref="K21">_xlfn.XLOOKUP(L21,Poeng[[#All],[plass ]],Poeng[[#All],[poeng ]],"-",0,1)</f>
        <v>66</v>
      </c>
      <c r="L21" s="112">
        <v>9</v>
      </c>
      <c r="M21" s="121">
        <f t="shared" si="0"/>
        <v>66</v>
      </c>
      <c r="N21" s="46">
        <f t="shared" si="1"/>
        <v>66</v>
      </c>
      <c r="O21" s="97">
        <f t="shared" si="2"/>
        <v>1</v>
      </c>
    </row>
    <row r="22" spans="1:15" x14ac:dyDescent="0.35">
      <c r="A22" s="62">
        <v>21</v>
      </c>
      <c r="B22" s="61" t="s">
        <v>48</v>
      </c>
      <c r="C22" s="61" t="s">
        <v>49</v>
      </c>
      <c r="D22" s="61" t="s">
        <v>50</v>
      </c>
      <c r="E22" s="35" t="s">
        <v>5</v>
      </c>
      <c r="F22" s="34">
        <v>63</v>
      </c>
      <c r="G22" s="35"/>
      <c r="H22" s="35"/>
      <c r="I22" s="35"/>
      <c r="J22" s="35"/>
      <c r="K22" s="14" t="str" cm="1">
        <f t="array" ref="K22">_xlfn.XLOOKUP(L22,Poeng[[#All],[plass ]],Poeng[[#All],[poeng ]],"-",0,1)</f>
        <v>-</v>
      </c>
      <c r="L22" s="88"/>
      <c r="M22" s="46">
        <f t="shared" si="0"/>
        <v>63</v>
      </c>
      <c r="N22" s="23">
        <f t="shared" si="1"/>
        <v>63</v>
      </c>
      <c r="O22" s="21">
        <f t="shared" si="2"/>
        <v>1</v>
      </c>
    </row>
    <row r="23" spans="1:15" x14ac:dyDescent="0.35">
      <c r="A23" s="62">
        <v>21</v>
      </c>
      <c r="B23" s="10" t="s">
        <v>283</v>
      </c>
      <c r="C23" s="10" t="s">
        <v>284</v>
      </c>
      <c r="D23" s="10" t="s">
        <v>81</v>
      </c>
      <c r="E23" s="21" t="s">
        <v>5</v>
      </c>
      <c r="F23" s="7"/>
      <c r="G23" s="21">
        <v>63</v>
      </c>
      <c r="H23" s="21"/>
      <c r="I23" s="21"/>
      <c r="J23" s="21"/>
      <c r="K23" s="14" t="str" cm="1">
        <f t="array" ref="K23">_xlfn.XLOOKUP(L23,Poeng[[#All],[plass ]],Poeng[[#All],[poeng ]],"-",0,1)</f>
        <v>-</v>
      </c>
      <c r="L23" s="88"/>
      <c r="M23" s="46">
        <f t="shared" si="0"/>
        <v>63</v>
      </c>
      <c r="N23" s="23">
        <f t="shared" si="1"/>
        <v>63</v>
      </c>
      <c r="O23" s="21">
        <f t="shared" si="2"/>
        <v>1</v>
      </c>
    </row>
    <row r="24" spans="1:15" x14ac:dyDescent="0.35">
      <c r="A24" s="62">
        <v>23</v>
      </c>
      <c r="B24" s="16" t="s">
        <v>285</v>
      </c>
      <c r="C24" s="16" t="s">
        <v>286</v>
      </c>
      <c r="D24" s="33" t="s">
        <v>81</v>
      </c>
      <c r="E24" s="35" t="s">
        <v>5</v>
      </c>
      <c r="F24" s="18"/>
      <c r="G24" s="35">
        <v>60</v>
      </c>
      <c r="H24" s="35"/>
      <c r="I24" s="35"/>
      <c r="J24" s="35"/>
      <c r="K24" s="17" t="str" cm="1">
        <f t="array" ref="K24">_xlfn.XLOOKUP(L24,Poeng[[#All],[plass ]],Poeng[[#All],[poeng ]],"-",0,1)</f>
        <v>-</v>
      </c>
      <c r="L24" s="88"/>
      <c r="M24" s="47">
        <f t="shared" si="0"/>
        <v>60</v>
      </c>
      <c r="N24" s="30">
        <f t="shared" si="1"/>
        <v>60</v>
      </c>
      <c r="O24" s="122">
        <f t="shared" si="2"/>
        <v>1</v>
      </c>
    </row>
  </sheetData>
  <sortState xmlns:xlrd2="http://schemas.microsoft.com/office/spreadsheetml/2017/richdata2" ref="B2:L18">
    <sortCondition descending="1" ref="L2:L18"/>
  </sortState>
  <phoneticPr fontId="9" type="noConversion"/>
  <pageMargins left="0.7" right="0.7" top="0.75" bottom="0.75" header="0.3" footer="0.3"/>
  <pageSetup paperSize="9" orientation="landscape" horizontalDpi="360" verticalDpi="36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125C5-6866-445D-8301-1B8FF39C346A}">
  <dimension ref="C2:D52"/>
  <sheetViews>
    <sheetView workbookViewId="0">
      <selection activeCell="E6" sqref="E6"/>
    </sheetView>
  </sheetViews>
  <sheetFormatPr baseColWidth="10" defaultColWidth="8.90625" defaultRowHeight="14.5" x14ac:dyDescent="0.35"/>
  <sheetData>
    <row r="2" spans="3:4" x14ac:dyDescent="0.35">
      <c r="C2" t="s">
        <v>398</v>
      </c>
      <c r="D2" t="s">
        <v>399</v>
      </c>
    </row>
    <row r="3" spans="3:4" x14ac:dyDescent="0.35">
      <c r="C3">
        <v>1</v>
      </c>
      <c r="D3">
        <v>100</v>
      </c>
    </row>
    <row r="4" spans="3:4" x14ac:dyDescent="0.35">
      <c r="C4">
        <v>2</v>
      </c>
      <c r="D4">
        <v>95</v>
      </c>
    </row>
    <row r="5" spans="3:4" x14ac:dyDescent="0.35">
      <c r="C5">
        <v>3</v>
      </c>
      <c r="D5">
        <v>90</v>
      </c>
    </row>
    <row r="6" spans="3:4" x14ac:dyDescent="0.35">
      <c r="C6">
        <v>4</v>
      </c>
      <c r="D6">
        <v>85</v>
      </c>
    </row>
    <row r="7" spans="3:4" x14ac:dyDescent="0.35">
      <c r="C7">
        <v>5</v>
      </c>
      <c r="D7">
        <v>80</v>
      </c>
    </row>
    <row r="8" spans="3:4" x14ac:dyDescent="0.35">
      <c r="C8">
        <v>6</v>
      </c>
      <c r="D8">
        <v>75</v>
      </c>
    </row>
    <row r="9" spans="3:4" x14ac:dyDescent="0.35">
      <c r="C9">
        <v>7</v>
      </c>
      <c r="D9">
        <v>72</v>
      </c>
    </row>
    <row r="10" spans="3:4" x14ac:dyDescent="0.35">
      <c r="C10">
        <v>8</v>
      </c>
      <c r="D10">
        <v>69</v>
      </c>
    </row>
    <row r="11" spans="3:4" x14ac:dyDescent="0.35">
      <c r="C11">
        <v>9</v>
      </c>
      <c r="D11">
        <v>66</v>
      </c>
    </row>
    <row r="12" spans="3:4" x14ac:dyDescent="0.35">
      <c r="C12">
        <v>10</v>
      </c>
      <c r="D12">
        <v>63</v>
      </c>
    </row>
    <row r="13" spans="3:4" x14ac:dyDescent="0.35">
      <c r="C13">
        <v>11</v>
      </c>
      <c r="D13">
        <v>60</v>
      </c>
    </row>
    <row r="14" spans="3:4" x14ac:dyDescent="0.35">
      <c r="C14">
        <v>12</v>
      </c>
      <c r="D14">
        <v>58</v>
      </c>
    </row>
    <row r="15" spans="3:4" x14ac:dyDescent="0.35">
      <c r="C15">
        <v>13</v>
      </c>
      <c r="D15">
        <v>56</v>
      </c>
    </row>
    <row r="16" spans="3:4" x14ac:dyDescent="0.35">
      <c r="C16">
        <v>14</v>
      </c>
      <c r="D16">
        <v>54</v>
      </c>
    </row>
    <row r="17" spans="3:4" x14ac:dyDescent="0.35">
      <c r="C17">
        <v>15</v>
      </c>
      <c r="D17">
        <v>52</v>
      </c>
    </row>
    <row r="18" spans="3:4" x14ac:dyDescent="0.35">
      <c r="C18">
        <v>16</v>
      </c>
      <c r="D18">
        <v>50</v>
      </c>
    </row>
    <row r="19" spans="3:4" x14ac:dyDescent="0.35">
      <c r="C19">
        <v>17</v>
      </c>
      <c r="D19">
        <v>48</v>
      </c>
    </row>
    <row r="20" spans="3:4" x14ac:dyDescent="0.35">
      <c r="C20">
        <v>18</v>
      </c>
      <c r="D20">
        <v>46</v>
      </c>
    </row>
    <row r="21" spans="3:4" x14ac:dyDescent="0.35">
      <c r="C21">
        <v>19</v>
      </c>
      <c r="D21">
        <v>44</v>
      </c>
    </row>
    <row r="22" spans="3:4" x14ac:dyDescent="0.35">
      <c r="C22">
        <v>20</v>
      </c>
      <c r="D22">
        <v>42</v>
      </c>
    </row>
    <row r="23" spans="3:4" x14ac:dyDescent="0.35">
      <c r="C23">
        <v>21</v>
      </c>
      <c r="D23">
        <v>40</v>
      </c>
    </row>
    <row r="24" spans="3:4" x14ac:dyDescent="0.35">
      <c r="C24">
        <v>22</v>
      </c>
      <c r="D24">
        <v>38</v>
      </c>
    </row>
    <row r="25" spans="3:4" x14ac:dyDescent="0.35">
      <c r="C25">
        <v>23</v>
      </c>
      <c r="D25">
        <v>36</v>
      </c>
    </row>
    <row r="26" spans="3:4" x14ac:dyDescent="0.35">
      <c r="C26">
        <v>24</v>
      </c>
      <c r="D26">
        <v>34</v>
      </c>
    </row>
    <row r="27" spans="3:4" x14ac:dyDescent="0.35">
      <c r="C27">
        <v>25</v>
      </c>
      <c r="D27">
        <v>32</v>
      </c>
    </row>
    <row r="28" spans="3:4" x14ac:dyDescent="0.35">
      <c r="C28">
        <v>26</v>
      </c>
      <c r="D28">
        <v>30</v>
      </c>
    </row>
    <row r="29" spans="3:4" x14ac:dyDescent="0.35">
      <c r="C29">
        <v>27</v>
      </c>
      <c r="D29">
        <v>28</v>
      </c>
    </row>
    <row r="30" spans="3:4" x14ac:dyDescent="0.35">
      <c r="C30">
        <v>28</v>
      </c>
      <c r="D30">
        <v>26</v>
      </c>
    </row>
    <row r="31" spans="3:4" x14ac:dyDescent="0.35">
      <c r="C31">
        <v>29</v>
      </c>
      <c r="D31">
        <v>24</v>
      </c>
    </row>
    <row r="32" spans="3:4" x14ac:dyDescent="0.35">
      <c r="C32">
        <v>30</v>
      </c>
      <c r="D32">
        <v>22</v>
      </c>
    </row>
    <row r="33" spans="3:4" x14ac:dyDescent="0.35">
      <c r="C33">
        <v>31</v>
      </c>
      <c r="D33">
        <v>20</v>
      </c>
    </row>
    <row r="34" spans="3:4" x14ac:dyDescent="0.35">
      <c r="C34">
        <v>32</v>
      </c>
      <c r="D34">
        <v>19</v>
      </c>
    </row>
    <row r="35" spans="3:4" x14ac:dyDescent="0.35">
      <c r="C35">
        <v>33</v>
      </c>
      <c r="D35">
        <v>18</v>
      </c>
    </row>
    <row r="36" spans="3:4" x14ac:dyDescent="0.35">
      <c r="C36">
        <v>34</v>
      </c>
      <c r="D36">
        <v>17</v>
      </c>
    </row>
    <row r="37" spans="3:4" x14ac:dyDescent="0.35">
      <c r="C37">
        <v>35</v>
      </c>
      <c r="D37">
        <v>16</v>
      </c>
    </row>
    <row r="38" spans="3:4" x14ac:dyDescent="0.35">
      <c r="C38">
        <v>36</v>
      </c>
      <c r="D38">
        <v>15</v>
      </c>
    </row>
    <row r="39" spans="3:4" x14ac:dyDescent="0.35">
      <c r="C39">
        <v>37</v>
      </c>
      <c r="D39">
        <v>14</v>
      </c>
    </row>
    <row r="40" spans="3:4" x14ac:dyDescent="0.35">
      <c r="C40">
        <v>38</v>
      </c>
      <c r="D40">
        <v>13</v>
      </c>
    </row>
    <row r="41" spans="3:4" x14ac:dyDescent="0.35">
      <c r="C41">
        <v>39</v>
      </c>
      <c r="D41">
        <v>12</v>
      </c>
    </row>
    <row r="42" spans="3:4" x14ac:dyDescent="0.35">
      <c r="C42">
        <v>40</v>
      </c>
      <c r="D42">
        <v>11</v>
      </c>
    </row>
    <row r="43" spans="3:4" x14ac:dyDescent="0.35">
      <c r="C43">
        <v>41</v>
      </c>
      <c r="D43">
        <v>10</v>
      </c>
    </row>
    <row r="44" spans="3:4" x14ac:dyDescent="0.35">
      <c r="C44">
        <v>42</v>
      </c>
      <c r="D44">
        <v>9</v>
      </c>
    </row>
    <row r="45" spans="3:4" x14ac:dyDescent="0.35">
      <c r="C45">
        <v>43</v>
      </c>
      <c r="D45">
        <v>8</v>
      </c>
    </row>
    <row r="46" spans="3:4" x14ac:dyDescent="0.35">
      <c r="C46">
        <v>44</v>
      </c>
      <c r="D46">
        <v>7</v>
      </c>
    </row>
    <row r="47" spans="3:4" x14ac:dyDescent="0.35">
      <c r="C47">
        <v>45</v>
      </c>
      <c r="D47">
        <v>6</v>
      </c>
    </row>
    <row r="48" spans="3:4" x14ac:dyDescent="0.35">
      <c r="C48">
        <v>46</v>
      </c>
      <c r="D48">
        <v>5</v>
      </c>
    </row>
    <row r="49" spans="3:4" x14ac:dyDescent="0.35">
      <c r="C49">
        <v>47</v>
      </c>
      <c r="D49">
        <v>4</v>
      </c>
    </row>
    <row r="50" spans="3:4" x14ac:dyDescent="0.35">
      <c r="C50">
        <v>48</v>
      </c>
      <c r="D50">
        <v>3</v>
      </c>
    </row>
    <row r="51" spans="3:4" x14ac:dyDescent="0.35">
      <c r="C51">
        <v>49</v>
      </c>
      <c r="D51">
        <v>2</v>
      </c>
    </row>
    <row r="52" spans="3:4" x14ac:dyDescent="0.35">
      <c r="C52">
        <v>50</v>
      </c>
      <c r="D52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5"/>
  <sheetViews>
    <sheetView zoomScaleNormal="100" workbookViewId="0">
      <selection activeCell="B3" sqref="B3"/>
    </sheetView>
  </sheetViews>
  <sheetFormatPr baseColWidth="10" defaultColWidth="11.54296875" defaultRowHeight="14.5" x14ac:dyDescent="0.35"/>
  <cols>
    <col min="1" max="1" width="7.08984375" customWidth="1"/>
    <col min="2" max="2" width="16" customWidth="1"/>
    <col min="3" max="3" width="16.453125" customWidth="1"/>
    <col min="4" max="4" width="14.90625" customWidth="1"/>
    <col min="5" max="5" width="8.08984375" customWidth="1"/>
    <col min="6" max="11" width="5.90625" customWidth="1"/>
    <col min="12" max="12" width="9.08984375" customWidth="1"/>
    <col min="13" max="13" width="12.36328125" style="8" bestFit="1" customWidth="1"/>
    <col min="14" max="14" width="15.453125" style="8" bestFit="1" customWidth="1"/>
    <col min="15" max="15" width="12.90625" bestFit="1" customWidth="1"/>
  </cols>
  <sheetData>
    <row r="1" spans="1:15" x14ac:dyDescent="0.35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44" t="s">
        <v>24</v>
      </c>
      <c r="L1" s="44" t="s">
        <v>400</v>
      </c>
      <c r="M1" s="45" t="s">
        <v>401</v>
      </c>
      <c r="N1" s="29" t="s">
        <v>397</v>
      </c>
      <c r="O1" s="40" t="s">
        <v>402</v>
      </c>
    </row>
    <row r="2" spans="1:15" ht="16.399999999999999" customHeight="1" x14ac:dyDescent="0.35">
      <c r="A2" s="104">
        <v>1</v>
      </c>
      <c r="B2" s="104" t="s">
        <v>253</v>
      </c>
      <c r="C2" s="104" t="s">
        <v>254</v>
      </c>
      <c r="D2" s="104" t="s">
        <v>148</v>
      </c>
      <c r="E2" s="57" t="s">
        <v>18</v>
      </c>
      <c r="F2" s="106">
        <v>85</v>
      </c>
      <c r="G2" s="106">
        <v>85</v>
      </c>
      <c r="H2" s="106"/>
      <c r="I2" s="106">
        <v>100</v>
      </c>
      <c r="J2" s="106">
        <v>95</v>
      </c>
      <c r="K2" s="57" cm="1">
        <f t="array" ref="K2">_xlfn.XLOOKUP(L2,Poeng[[#All],[plass ]],Poeng[[#All],[poeng ]],"-",0,1)</f>
        <v>100</v>
      </c>
      <c r="L2" s="125">
        <v>1</v>
      </c>
      <c r="M2" s="108">
        <f t="shared" ref="M2:M14" si="0">SUM(F2:K2)</f>
        <v>465</v>
      </c>
      <c r="N2" s="78">
        <f t="shared" ref="N2:N15" si="1">M2-IF(O2&gt;5,MIN(E2:K2),0)</f>
        <v>465</v>
      </c>
      <c r="O2" s="78">
        <f t="shared" ref="O2:O15" si="2">COUNT(E2:K2)</f>
        <v>5</v>
      </c>
    </row>
    <row r="3" spans="1:15" s="109" customFormat="1" ht="16.399999999999999" customHeight="1" x14ac:dyDescent="0.35">
      <c r="A3" s="104">
        <v>2</v>
      </c>
      <c r="B3" s="104" t="s">
        <v>249</v>
      </c>
      <c r="C3" s="104" t="s">
        <v>182</v>
      </c>
      <c r="D3" s="104" t="s">
        <v>33</v>
      </c>
      <c r="E3" s="57" t="s">
        <v>18</v>
      </c>
      <c r="F3" s="106">
        <v>100</v>
      </c>
      <c r="G3" s="106"/>
      <c r="H3" s="106">
        <v>85</v>
      </c>
      <c r="I3" s="106"/>
      <c r="J3" s="106">
        <v>100</v>
      </c>
      <c r="K3" s="57" t="str" cm="1">
        <f t="array" ref="K3">_xlfn.XLOOKUP(L3,Poeng[[#All],[plass ]],Poeng[[#All],[poeng ]],"-",0,1)</f>
        <v>-</v>
      </c>
      <c r="L3" s="125"/>
      <c r="M3" s="108">
        <f t="shared" si="0"/>
        <v>285</v>
      </c>
      <c r="N3" s="78">
        <f t="shared" si="1"/>
        <v>285</v>
      </c>
      <c r="O3" s="78">
        <f t="shared" si="2"/>
        <v>3</v>
      </c>
    </row>
    <row r="4" spans="1:15" ht="16.399999999999999" customHeight="1" x14ac:dyDescent="0.35">
      <c r="A4" s="104">
        <v>3</v>
      </c>
      <c r="B4" s="104" t="s">
        <v>250</v>
      </c>
      <c r="C4" s="104" t="s">
        <v>232</v>
      </c>
      <c r="D4" s="104" t="s">
        <v>30</v>
      </c>
      <c r="E4" s="57" t="s">
        <v>18</v>
      </c>
      <c r="F4" s="106">
        <v>95</v>
      </c>
      <c r="G4" s="106">
        <v>95</v>
      </c>
      <c r="H4" s="106">
        <v>90</v>
      </c>
      <c r="I4" s="106"/>
      <c r="J4" s="106"/>
      <c r="K4" s="57" t="str" cm="1">
        <f t="array" ref="K4">_xlfn.XLOOKUP(L4,Poeng[[#All],[plass ]],Poeng[[#All],[poeng ]],"-",0,1)</f>
        <v>-</v>
      </c>
      <c r="L4" s="125"/>
      <c r="M4" s="108">
        <f t="shared" si="0"/>
        <v>280</v>
      </c>
      <c r="N4" s="78">
        <f t="shared" si="1"/>
        <v>280</v>
      </c>
      <c r="O4" s="78">
        <f t="shared" si="2"/>
        <v>3</v>
      </c>
    </row>
    <row r="5" spans="1:15" ht="16.399999999999999" customHeight="1" x14ac:dyDescent="0.35">
      <c r="A5" s="7">
        <v>4</v>
      </c>
      <c r="B5" s="70" t="s">
        <v>328</v>
      </c>
      <c r="C5" s="73" t="s">
        <v>329</v>
      </c>
      <c r="D5" s="71" t="s">
        <v>30</v>
      </c>
      <c r="E5" s="14" t="s">
        <v>18</v>
      </c>
      <c r="F5" s="7"/>
      <c r="G5" s="7">
        <v>100</v>
      </c>
      <c r="H5" s="7">
        <v>95</v>
      </c>
      <c r="I5" s="7"/>
      <c r="J5" s="7"/>
      <c r="K5" s="14" t="str" cm="1">
        <f t="array" ref="K5">_xlfn.XLOOKUP(L5,Poeng[[#All],[plass ]],Poeng[[#All],[poeng ]],"-",0,1)</f>
        <v>-</v>
      </c>
      <c r="L5" s="84"/>
      <c r="M5" s="46">
        <f t="shared" si="0"/>
        <v>195</v>
      </c>
      <c r="N5" s="23">
        <f t="shared" si="1"/>
        <v>195</v>
      </c>
      <c r="O5" s="116">
        <f t="shared" si="2"/>
        <v>2</v>
      </c>
    </row>
    <row r="6" spans="1:15" x14ac:dyDescent="0.35">
      <c r="A6" s="3">
        <v>5</v>
      </c>
      <c r="B6" s="3" t="s">
        <v>251</v>
      </c>
      <c r="C6" s="3" t="s">
        <v>252</v>
      </c>
      <c r="D6" s="3" t="s">
        <v>72</v>
      </c>
      <c r="E6" s="14" t="s">
        <v>18</v>
      </c>
      <c r="F6" s="7">
        <v>90</v>
      </c>
      <c r="G6" s="7"/>
      <c r="H6" s="7"/>
      <c r="I6" s="7"/>
      <c r="J6" s="7"/>
      <c r="K6" s="14" cm="1">
        <f t="array" ref="K6">_xlfn.XLOOKUP(L6,Poeng[[#All],[plass ]],Poeng[[#All],[poeng ]],"-",0,1)</f>
        <v>95</v>
      </c>
      <c r="L6" s="84">
        <v>2</v>
      </c>
      <c r="M6" s="46">
        <f t="shared" si="0"/>
        <v>185</v>
      </c>
      <c r="N6" s="23">
        <f t="shared" si="1"/>
        <v>185</v>
      </c>
      <c r="O6" s="116">
        <f t="shared" si="2"/>
        <v>2</v>
      </c>
    </row>
    <row r="7" spans="1:15" x14ac:dyDescent="0.35">
      <c r="A7" s="3">
        <v>6</v>
      </c>
      <c r="B7" s="61" t="s">
        <v>255</v>
      </c>
      <c r="C7" s="61" t="s">
        <v>256</v>
      </c>
      <c r="D7" s="61" t="s">
        <v>30</v>
      </c>
      <c r="E7" s="17" t="s">
        <v>18</v>
      </c>
      <c r="F7" s="34">
        <v>80</v>
      </c>
      <c r="G7" s="34">
        <v>80</v>
      </c>
      <c r="H7" s="34"/>
      <c r="I7" s="34"/>
      <c r="J7" s="34"/>
      <c r="K7" s="14" t="str" cm="1">
        <f t="array" ref="K7">_xlfn.XLOOKUP(L7,Poeng[[#All],[plass ]],Poeng[[#All],[poeng ]],"-",0,1)</f>
        <v>-</v>
      </c>
      <c r="L7" s="85"/>
      <c r="M7" s="47">
        <f t="shared" si="0"/>
        <v>160</v>
      </c>
      <c r="N7" s="23">
        <f t="shared" si="1"/>
        <v>160</v>
      </c>
      <c r="O7" s="116">
        <f t="shared" si="2"/>
        <v>2</v>
      </c>
    </row>
    <row r="8" spans="1:15" x14ac:dyDescent="0.35">
      <c r="A8" s="7">
        <v>7</v>
      </c>
      <c r="B8" s="70" t="s">
        <v>28</v>
      </c>
      <c r="C8" s="5" t="s">
        <v>351</v>
      </c>
      <c r="D8" s="71" t="s">
        <v>30</v>
      </c>
      <c r="E8" s="14" t="s">
        <v>18</v>
      </c>
      <c r="F8" s="7"/>
      <c r="G8" s="7"/>
      <c r="H8" s="7">
        <v>100</v>
      </c>
      <c r="I8" s="7"/>
      <c r="J8" s="7"/>
      <c r="K8" s="14" t="str" cm="1">
        <f t="array" ref="K8">_xlfn.XLOOKUP(L8,Poeng[[#All],[plass ]],Poeng[[#All],[poeng ]],"-",0,1)</f>
        <v>-</v>
      </c>
      <c r="L8" s="84"/>
      <c r="M8" s="46">
        <f t="shared" si="0"/>
        <v>100</v>
      </c>
      <c r="N8" s="23">
        <f t="shared" si="1"/>
        <v>100</v>
      </c>
      <c r="O8" s="116">
        <f t="shared" si="2"/>
        <v>1</v>
      </c>
    </row>
    <row r="9" spans="1:15" x14ac:dyDescent="0.35">
      <c r="A9" s="3">
        <v>8</v>
      </c>
      <c r="B9" s="70" t="s">
        <v>330</v>
      </c>
      <c r="C9" s="5" t="s">
        <v>331</v>
      </c>
      <c r="D9" s="71" t="s">
        <v>110</v>
      </c>
      <c r="E9" s="14" t="s">
        <v>18</v>
      </c>
      <c r="F9" s="7"/>
      <c r="G9" s="7">
        <v>90</v>
      </c>
      <c r="H9" s="7"/>
      <c r="I9" s="7"/>
      <c r="J9" s="7"/>
      <c r="K9" s="14" t="str" cm="1">
        <f t="array" ref="K9">_xlfn.XLOOKUP(L9,Poeng[[#All],[plass ]],Poeng[[#All],[poeng ]],"-",0,1)</f>
        <v>-</v>
      </c>
      <c r="L9" s="84"/>
      <c r="M9" s="46">
        <f t="shared" si="0"/>
        <v>90</v>
      </c>
      <c r="N9" s="23">
        <f t="shared" si="1"/>
        <v>90</v>
      </c>
      <c r="O9" s="116">
        <f t="shared" si="2"/>
        <v>1</v>
      </c>
    </row>
    <row r="10" spans="1:15" x14ac:dyDescent="0.35">
      <c r="A10" s="7">
        <v>9</v>
      </c>
      <c r="B10" s="70" t="s">
        <v>352</v>
      </c>
      <c r="C10" s="5" t="s">
        <v>353</v>
      </c>
      <c r="D10" s="71" t="s">
        <v>72</v>
      </c>
      <c r="E10" s="14" t="s">
        <v>18</v>
      </c>
      <c r="F10" s="7"/>
      <c r="G10" s="7"/>
      <c r="H10" s="7">
        <v>80</v>
      </c>
      <c r="I10" s="7"/>
      <c r="J10" s="7"/>
      <c r="K10" s="14" t="str" cm="1">
        <f t="array" ref="K10">_xlfn.XLOOKUP(L10,Poeng[[#All],[plass ]],Poeng[[#All],[poeng ]],"-",0,1)</f>
        <v>-</v>
      </c>
      <c r="L10" s="84"/>
      <c r="M10" s="46">
        <f t="shared" si="0"/>
        <v>80</v>
      </c>
      <c r="N10" s="23">
        <f t="shared" si="1"/>
        <v>80</v>
      </c>
      <c r="O10" s="116">
        <f t="shared" si="2"/>
        <v>1</v>
      </c>
    </row>
    <row r="11" spans="1:15" x14ac:dyDescent="0.35">
      <c r="A11" s="58"/>
      <c r="B11" s="70"/>
      <c r="C11" s="5"/>
      <c r="D11" s="71"/>
      <c r="E11" s="14" t="s">
        <v>18</v>
      </c>
      <c r="F11" s="7"/>
      <c r="G11" s="7"/>
      <c r="H11" s="7"/>
      <c r="I11" s="7"/>
      <c r="J11" s="7"/>
      <c r="K11" s="14" t="str" cm="1">
        <f t="array" ref="K11">_xlfn.XLOOKUP(L11,Poeng[[#All],[plass ]],Poeng[[#All],[poeng ]],"-",0,1)</f>
        <v>-</v>
      </c>
      <c r="L11" s="84"/>
      <c r="M11" s="46">
        <f t="shared" si="0"/>
        <v>0</v>
      </c>
      <c r="N11" s="23">
        <f t="shared" si="1"/>
        <v>0</v>
      </c>
      <c r="O11" s="116">
        <f t="shared" si="2"/>
        <v>0</v>
      </c>
    </row>
    <row r="12" spans="1:15" x14ac:dyDescent="0.35">
      <c r="A12" s="58"/>
      <c r="B12" s="70"/>
      <c r="C12" s="5"/>
      <c r="D12" s="71"/>
      <c r="E12" s="14" t="s">
        <v>18</v>
      </c>
      <c r="F12" s="7"/>
      <c r="G12" s="7"/>
      <c r="H12" s="7"/>
      <c r="I12" s="7"/>
      <c r="J12" s="7"/>
      <c r="K12" s="14" t="str" cm="1">
        <f t="array" ref="K12">_xlfn.XLOOKUP(L12,Poeng[[#All],[plass ]],Poeng[[#All],[poeng ]],"-",0,1)</f>
        <v>-</v>
      </c>
      <c r="L12" s="84"/>
      <c r="M12" s="46">
        <f t="shared" si="0"/>
        <v>0</v>
      </c>
      <c r="N12" s="23">
        <f t="shared" si="1"/>
        <v>0</v>
      </c>
      <c r="O12" s="116">
        <f t="shared" si="2"/>
        <v>0</v>
      </c>
    </row>
    <row r="13" spans="1:15" ht="16.5" customHeight="1" x14ac:dyDescent="0.35">
      <c r="A13" s="58"/>
      <c r="B13" s="70"/>
      <c r="C13" s="5"/>
      <c r="D13" s="71"/>
      <c r="E13" s="14" t="s">
        <v>18</v>
      </c>
      <c r="F13" s="7"/>
      <c r="G13" s="7"/>
      <c r="H13" s="7"/>
      <c r="I13" s="7"/>
      <c r="J13" s="7"/>
      <c r="K13" s="14" t="str" cm="1">
        <f t="array" ref="K13">_xlfn.XLOOKUP(L13,Poeng[[#All],[plass ]],Poeng[[#All],[poeng ]],"-",0,1)</f>
        <v>-</v>
      </c>
      <c r="L13" s="84"/>
      <c r="M13" s="46">
        <f t="shared" si="0"/>
        <v>0</v>
      </c>
      <c r="N13" s="23">
        <f t="shared" si="1"/>
        <v>0</v>
      </c>
      <c r="O13" s="116">
        <f t="shared" si="2"/>
        <v>0</v>
      </c>
    </row>
    <row r="14" spans="1:15" x14ac:dyDescent="0.35">
      <c r="A14" s="72"/>
      <c r="B14" s="59"/>
      <c r="C14" s="36"/>
      <c r="D14" s="60"/>
      <c r="E14" s="17" t="s">
        <v>18</v>
      </c>
      <c r="F14" s="34"/>
      <c r="G14" s="34"/>
      <c r="H14" s="34"/>
      <c r="I14" s="34"/>
      <c r="J14" s="34"/>
      <c r="K14" s="14" t="str" cm="1">
        <f t="array" ref="K14">_xlfn.XLOOKUP(L14,Poeng[[#All],[plass ]],Poeng[[#All],[poeng ]],"-",0,1)</f>
        <v>-</v>
      </c>
      <c r="L14" s="85"/>
      <c r="M14" s="47">
        <f t="shared" si="0"/>
        <v>0</v>
      </c>
      <c r="N14" s="23">
        <f t="shared" si="1"/>
        <v>0</v>
      </c>
      <c r="O14" s="116">
        <f t="shared" si="2"/>
        <v>0</v>
      </c>
    </row>
    <row r="15" spans="1:15" x14ac:dyDescent="0.35">
      <c r="A15" s="81"/>
      <c r="B15" s="2"/>
      <c r="C15" s="82"/>
      <c r="D15" s="83"/>
      <c r="E15" s="62"/>
      <c r="F15" s="3"/>
      <c r="G15" s="3"/>
      <c r="H15" s="3"/>
      <c r="I15" s="3"/>
      <c r="J15" s="3"/>
      <c r="K15" s="14" t="str" cm="1">
        <f t="array" ref="K15">_xlfn.XLOOKUP(L15,Poeng[[#All],[plass ]],Poeng[[#All],[poeng ]],"-",0,1)</f>
        <v>-</v>
      </c>
      <c r="L15" s="86"/>
      <c r="M15" s="46"/>
      <c r="N15" s="23">
        <f t="shared" si="1"/>
        <v>0</v>
      </c>
      <c r="O15" s="116">
        <f t="shared" si="2"/>
        <v>0</v>
      </c>
    </row>
  </sheetData>
  <sortState xmlns:xlrd2="http://schemas.microsoft.com/office/spreadsheetml/2017/richdata2" ref="B2:M8">
    <sortCondition descending="1" ref="M2:M8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5"/>
  <sheetViews>
    <sheetView zoomScaleNormal="100" workbookViewId="0">
      <selection activeCell="D22" sqref="D22"/>
    </sheetView>
  </sheetViews>
  <sheetFormatPr baseColWidth="10" defaultColWidth="11.54296875" defaultRowHeight="14.5" x14ac:dyDescent="0.35"/>
  <cols>
    <col min="1" max="1" width="7.08984375" customWidth="1"/>
    <col min="2" max="2" width="18.08984375" customWidth="1"/>
    <col min="3" max="3" width="17.90625" customWidth="1"/>
    <col min="4" max="4" width="16.90625" customWidth="1"/>
    <col min="5" max="5" width="8.08984375" customWidth="1"/>
    <col min="6" max="11" width="5.90625" customWidth="1"/>
    <col min="12" max="12" width="8.36328125" bestFit="1" customWidth="1"/>
    <col min="13" max="13" width="11.6328125" style="8" customWidth="1"/>
    <col min="14" max="14" width="15.54296875" style="8" customWidth="1"/>
  </cols>
  <sheetData>
    <row r="1" spans="1:15" x14ac:dyDescent="0.35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44" t="s">
        <v>24</v>
      </c>
      <c r="L1" s="44" t="s">
        <v>400</v>
      </c>
      <c r="M1" s="45" t="s">
        <v>401</v>
      </c>
      <c r="N1" s="29" t="s">
        <v>397</v>
      </c>
      <c r="O1" s="40" t="s">
        <v>402</v>
      </c>
    </row>
    <row r="2" spans="1:15" x14ac:dyDescent="0.35">
      <c r="A2" s="104">
        <v>1</v>
      </c>
      <c r="B2" s="104" t="s">
        <v>245</v>
      </c>
      <c r="C2" s="104" t="s">
        <v>246</v>
      </c>
      <c r="D2" s="104" t="s">
        <v>30</v>
      </c>
      <c r="E2" s="57" t="s">
        <v>16</v>
      </c>
      <c r="F2" s="57">
        <v>85</v>
      </c>
      <c r="G2" s="57">
        <v>95</v>
      </c>
      <c r="H2" s="57">
        <v>75</v>
      </c>
      <c r="I2" s="57">
        <v>100</v>
      </c>
      <c r="J2" s="57"/>
      <c r="K2" s="57" cm="1">
        <f t="array" ref="K2">_xlfn.XLOOKUP(L2,Poeng[[#All],[plass ]],Poeng[[#All],[poeng ]],"-",0,1)</f>
        <v>85</v>
      </c>
      <c r="L2" s="107">
        <v>4</v>
      </c>
      <c r="M2" s="108">
        <f t="shared" ref="M2:M15" si="0">SUM(F2:K2)</f>
        <v>440</v>
      </c>
      <c r="N2" s="78">
        <f t="shared" ref="N2:N15" si="1">M2-IF(O2&gt;5,MIN(E2:K2),0)</f>
        <v>440</v>
      </c>
      <c r="O2" s="78">
        <f t="shared" ref="O2:O15" si="2">COUNT(E2:K2)</f>
        <v>5</v>
      </c>
    </row>
    <row r="3" spans="1:15" x14ac:dyDescent="0.35">
      <c r="A3" s="104">
        <v>2</v>
      </c>
      <c r="B3" s="104" t="s">
        <v>241</v>
      </c>
      <c r="C3" s="104" t="s">
        <v>242</v>
      </c>
      <c r="D3" s="104" t="s">
        <v>30</v>
      </c>
      <c r="E3" s="57" t="s">
        <v>16</v>
      </c>
      <c r="F3" s="57">
        <v>95</v>
      </c>
      <c r="G3" s="57"/>
      <c r="H3" s="57">
        <v>95</v>
      </c>
      <c r="I3" s="57"/>
      <c r="J3" s="57">
        <v>90</v>
      </c>
      <c r="K3" s="57" t="str" cm="1">
        <f t="array" ref="K3">_xlfn.XLOOKUP(L3,Poeng[[#All],[plass ]],Poeng[[#All],[poeng ]],"-",0,1)</f>
        <v>-</v>
      </c>
      <c r="L3" s="107"/>
      <c r="M3" s="108">
        <f t="shared" si="0"/>
        <v>280</v>
      </c>
      <c r="N3" s="78">
        <f t="shared" si="1"/>
        <v>280</v>
      </c>
      <c r="O3" s="78">
        <f t="shared" si="2"/>
        <v>3</v>
      </c>
    </row>
    <row r="4" spans="1:15" s="109" customFormat="1" ht="16.5" customHeight="1" x14ac:dyDescent="0.35">
      <c r="A4" s="117">
        <v>3</v>
      </c>
      <c r="B4" s="115" t="s">
        <v>333</v>
      </c>
      <c r="C4" s="115" t="s">
        <v>334</v>
      </c>
      <c r="D4" s="117" t="s">
        <v>335</v>
      </c>
      <c r="E4" s="118" t="s">
        <v>16</v>
      </c>
      <c r="F4" s="118"/>
      <c r="G4" s="118">
        <v>100</v>
      </c>
      <c r="H4" s="118">
        <v>90</v>
      </c>
      <c r="I4" s="118"/>
      <c r="J4" s="118">
        <v>80</v>
      </c>
      <c r="K4" s="118" t="str" cm="1">
        <f t="array" ref="K4">_xlfn.XLOOKUP(L4,Poeng[[#All],[plass ]],Poeng[[#All],[poeng ]],"-",0,1)</f>
        <v>-</v>
      </c>
      <c r="L4" s="119"/>
      <c r="M4" s="120">
        <f t="shared" si="0"/>
        <v>270</v>
      </c>
      <c r="N4" s="94">
        <f t="shared" si="1"/>
        <v>270</v>
      </c>
      <c r="O4" s="94">
        <f t="shared" si="2"/>
        <v>3</v>
      </c>
    </row>
    <row r="5" spans="1:15" x14ac:dyDescent="0.35">
      <c r="A5" s="3">
        <v>4</v>
      </c>
      <c r="B5" s="10" t="s">
        <v>164</v>
      </c>
      <c r="C5" s="10" t="s">
        <v>338</v>
      </c>
      <c r="D5" s="3" t="s">
        <v>148</v>
      </c>
      <c r="E5" s="9" t="s">
        <v>16</v>
      </c>
      <c r="F5" s="9"/>
      <c r="G5" s="9">
        <v>85</v>
      </c>
      <c r="H5" s="9">
        <v>72</v>
      </c>
      <c r="I5" s="9"/>
      <c r="J5" s="9"/>
      <c r="K5" s="9" cm="1">
        <f t="array" ref="K5">_xlfn.XLOOKUP(L5,Poeng[[#All],[plass ]],Poeng[[#All],[poeng ]],"-",0,1)</f>
        <v>95</v>
      </c>
      <c r="L5" s="87">
        <v>2</v>
      </c>
      <c r="M5" s="46">
        <f t="shared" si="0"/>
        <v>252</v>
      </c>
      <c r="N5" s="116">
        <f t="shared" si="1"/>
        <v>252</v>
      </c>
      <c r="O5" s="116">
        <f t="shared" si="2"/>
        <v>3</v>
      </c>
    </row>
    <row r="6" spans="1:15" s="1" customFormat="1" x14ac:dyDescent="0.35">
      <c r="A6" s="3">
        <v>5</v>
      </c>
      <c r="B6" s="3" t="s">
        <v>239</v>
      </c>
      <c r="C6" s="3" t="s">
        <v>240</v>
      </c>
      <c r="D6" s="3" t="s">
        <v>145</v>
      </c>
      <c r="E6" s="17" t="s">
        <v>16</v>
      </c>
      <c r="F6" s="74">
        <v>100</v>
      </c>
      <c r="G6" s="74"/>
      <c r="H6" s="74">
        <v>100</v>
      </c>
      <c r="I6" s="74"/>
      <c r="J6" s="74"/>
      <c r="K6" s="14" t="str" cm="1">
        <f t="array" ref="K6">_xlfn.XLOOKUP(L6,Poeng[[#All],[plass ]],Poeng[[#All],[poeng ]],"-",0,1)</f>
        <v>-</v>
      </c>
      <c r="L6" s="101"/>
      <c r="M6" s="47">
        <f t="shared" si="0"/>
        <v>200</v>
      </c>
      <c r="N6" s="23">
        <f t="shared" si="1"/>
        <v>200</v>
      </c>
      <c r="O6" s="116">
        <f t="shared" si="2"/>
        <v>2</v>
      </c>
    </row>
    <row r="7" spans="1:15" x14ac:dyDescent="0.35">
      <c r="A7" s="3">
        <v>6</v>
      </c>
      <c r="B7" s="3" t="s">
        <v>243</v>
      </c>
      <c r="C7" s="3" t="s">
        <v>244</v>
      </c>
      <c r="D7" s="3" t="s">
        <v>30</v>
      </c>
      <c r="E7" s="14" t="s">
        <v>16</v>
      </c>
      <c r="F7" s="14">
        <v>90</v>
      </c>
      <c r="G7" s="14"/>
      <c r="H7" s="14"/>
      <c r="I7" s="14"/>
      <c r="J7" s="14">
        <v>95</v>
      </c>
      <c r="K7" s="14" t="str" cm="1">
        <f t="array" ref="K7">_xlfn.XLOOKUP(L7,Poeng[[#All],[plass ]],Poeng[[#All],[poeng ]],"-",0,1)</f>
        <v>-</v>
      </c>
      <c r="L7" s="80"/>
      <c r="M7" s="46">
        <f t="shared" si="0"/>
        <v>185</v>
      </c>
      <c r="N7" s="23">
        <f t="shared" si="1"/>
        <v>185</v>
      </c>
      <c r="O7" s="116">
        <f t="shared" si="2"/>
        <v>2</v>
      </c>
    </row>
    <row r="8" spans="1:15" x14ac:dyDescent="0.35">
      <c r="A8" s="3">
        <v>6</v>
      </c>
      <c r="B8" s="10" t="s">
        <v>354</v>
      </c>
      <c r="C8" s="10" t="s">
        <v>347</v>
      </c>
      <c r="D8" s="3" t="s">
        <v>280</v>
      </c>
      <c r="E8" s="14" t="s">
        <v>16</v>
      </c>
      <c r="F8" s="14"/>
      <c r="G8" s="14"/>
      <c r="H8" s="14">
        <v>85</v>
      </c>
      <c r="I8" s="14"/>
      <c r="J8" s="14">
        <v>100</v>
      </c>
      <c r="K8" s="14" t="str" cm="1">
        <f t="array" ref="K8">_xlfn.XLOOKUP(L8,Poeng[[#All],[plass ]],Poeng[[#All],[poeng ]],"-",0,1)</f>
        <v>-</v>
      </c>
      <c r="L8" s="80"/>
      <c r="M8" s="46">
        <f t="shared" si="0"/>
        <v>185</v>
      </c>
      <c r="N8" s="23">
        <f t="shared" si="1"/>
        <v>185</v>
      </c>
      <c r="O8" s="116">
        <f t="shared" si="2"/>
        <v>2</v>
      </c>
    </row>
    <row r="9" spans="1:15" x14ac:dyDescent="0.35">
      <c r="A9" s="3">
        <v>8</v>
      </c>
      <c r="B9" s="10" t="s">
        <v>336</v>
      </c>
      <c r="C9" s="10" t="s">
        <v>337</v>
      </c>
      <c r="D9" s="3" t="s">
        <v>110</v>
      </c>
      <c r="E9" s="14" t="s">
        <v>16</v>
      </c>
      <c r="F9" s="14"/>
      <c r="G9" s="14">
        <v>90</v>
      </c>
      <c r="H9" s="14"/>
      <c r="I9" s="14"/>
      <c r="J9" s="14"/>
      <c r="K9" s="14" cm="1">
        <f t="array" ref="K9">_xlfn.XLOOKUP(L9,Poeng[[#All],[plass ]],Poeng[[#All],[poeng ]],"-",0,1)</f>
        <v>80</v>
      </c>
      <c r="L9" s="80">
        <v>5</v>
      </c>
      <c r="M9" s="46">
        <f t="shared" si="0"/>
        <v>170</v>
      </c>
      <c r="N9" s="23">
        <f t="shared" si="1"/>
        <v>170</v>
      </c>
      <c r="O9" s="116">
        <f t="shared" si="2"/>
        <v>2</v>
      </c>
    </row>
    <row r="10" spans="1:15" x14ac:dyDescent="0.35">
      <c r="A10" s="3">
        <v>9</v>
      </c>
      <c r="B10" s="10" t="s">
        <v>355</v>
      </c>
      <c r="C10" s="10" t="s">
        <v>261</v>
      </c>
      <c r="D10" s="3" t="s">
        <v>30</v>
      </c>
      <c r="E10" s="14" t="s">
        <v>16</v>
      </c>
      <c r="F10" s="14"/>
      <c r="G10" s="14"/>
      <c r="H10" s="14">
        <v>80</v>
      </c>
      <c r="I10" s="14"/>
      <c r="J10" s="14">
        <v>85</v>
      </c>
      <c r="K10" s="14" t="str" cm="1">
        <f t="array" ref="K10">_xlfn.XLOOKUP(L10,Poeng[[#All],[plass ]],Poeng[[#All],[poeng ]],"-",0,1)</f>
        <v>-</v>
      </c>
      <c r="L10" s="80"/>
      <c r="M10" s="46">
        <f t="shared" si="0"/>
        <v>165</v>
      </c>
      <c r="N10" s="23">
        <f t="shared" si="1"/>
        <v>165</v>
      </c>
      <c r="O10" s="116">
        <f t="shared" si="2"/>
        <v>2</v>
      </c>
    </row>
    <row r="11" spans="1:15" x14ac:dyDescent="0.35">
      <c r="A11" s="3">
        <v>10</v>
      </c>
      <c r="B11" s="3" t="s">
        <v>247</v>
      </c>
      <c r="C11" s="3" t="s">
        <v>248</v>
      </c>
      <c r="D11" s="3" t="s">
        <v>43</v>
      </c>
      <c r="E11" s="14" t="s">
        <v>16</v>
      </c>
      <c r="F11" s="14">
        <v>80</v>
      </c>
      <c r="G11" s="14"/>
      <c r="H11" s="14"/>
      <c r="I11" s="14"/>
      <c r="J11" s="14">
        <v>75</v>
      </c>
      <c r="K11" s="14" t="str" cm="1">
        <f t="array" ref="K11">_xlfn.XLOOKUP(L11,Poeng[[#All],[plass ]],Poeng[[#All],[poeng ]],"-",0,1)</f>
        <v>-</v>
      </c>
      <c r="L11" s="80"/>
      <c r="M11" s="46">
        <f t="shared" si="0"/>
        <v>155</v>
      </c>
      <c r="N11" s="23">
        <f t="shared" si="1"/>
        <v>155</v>
      </c>
      <c r="O11" s="116">
        <f t="shared" si="2"/>
        <v>2</v>
      </c>
    </row>
    <row r="12" spans="1:15" x14ac:dyDescent="0.35">
      <c r="A12" s="61">
        <v>11</v>
      </c>
      <c r="B12" s="16" t="s">
        <v>408</v>
      </c>
      <c r="C12" s="16" t="s">
        <v>409</v>
      </c>
      <c r="D12" s="61" t="s">
        <v>280</v>
      </c>
      <c r="E12" s="114"/>
      <c r="F12" s="114"/>
      <c r="G12" s="114"/>
      <c r="H12" s="114"/>
      <c r="I12" s="114"/>
      <c r="J12" s="114"/>
      <c r="K12" s="14" cm="1">
        <f t="array" ref="K12">_xlfn.XLOOKUP(L12,Poeng[[#All],[plass ]],Poeng[[#All],[poeng ]],"-",0,1)</f>
        <v>100</v>
      </c>
      <c r="L12" s="112">
        <v>1</v>
      </c>
      <c r="M12" s="46">
        <f t="shared" si="0"/>
        <v>100</v>
      </c>
      <c r="N12" s="23">
        <f t="shared" si="1"/>
        <v>100</v>
      </c>
      <c r="O12" s="116">
        <f t="shared" si="2"/>
        <v>1</v>
      </c>
    </row>
    <row r="13" spans="1:15" x14ac:dyDescent="0.35">
      <c r="A13" s="61">
        <v>12</v>
      </c>
      <c r="B13" s="16" t="s">
        <v>410</v>
      </c>
      <c r="C13" s="16" t="s">
        <v>411</v>
      </c>
      <c r="D13" s="61" t="s">
        <v>412</v>
      </c>
      <c r="E13" s="114" t="s">
        <v>16</v>
      </c>
      <c r="F13" s="114"/>
      <c r="G13" s="114"/>
      <c r="H13" s="114"/>
      <c r="I13" s="114"/>
      <c r="J13" s="114"/>
      <c r="K13" s="14" cm="1">
        <f t="array" ref="K13">_xlfn.XLOOKUP(L13,Poeng[[#All],[plass ]],Poeng[[#All],[poeng ]],"-",0,1)</f>
        <v>90</v>
      </c>
      <c r="L13" s="112">
        <v>3</v>
      </c>
      <c r="M13" s="47">
        <f t="shared" si="0"/>
        <v>90</v>
      </c>
      <c r="N13" s="23">
        <f t="shared" si="1"/>
        <v>90</v>
      </c>
      <c r="O13" s="116">
        <f t="shared" si="2"/>
        <v>1</v>
      </c>
    </row>
    <row r="14" spans="1:15" x14ac:dyDescent="0.35">
      <c r="A14" s="3">
        <v>13</v>
      </c>
      <c r="B14" s="10" t="s">
        <v>393</v>
      </c>
      <c r="C14" s="10" t="s">
        <v>394</v>
      </c>
      <c r="D14" s="3" t="s">
        <v>30</v>
      </c>
      <c r="E14" s="14" t="s">
        <v>16</v>
      </c>
      <c r="F14" s="14"/>
      <c r="G14" s="14"/>
      <c r="H14" s="14"/>
      <c r="I14" s="14"/>
      <c r="J14" s="14">
        <v>72</v>
      </c>
      <c r="K14" s="14" t="str" cm="1">
        <f t="array" ref="K14">_xlfn.XLOOKUP(L14,Poeng[[#All],[plass ]],Poeng[[#All],[poeng ]],"-",0,1)</f>
        <v>-</v>
      </c>
      <c r="L14" s="80"/>
      <c r="M14" s="47">
        <f t="shared" si="0"/>
        <v>72</v>
      </c>
      <c r="N14" s="23">
        <f t="shared" si="1"/>
        <v>72</v>
      </c>
      <c r="O14" s="116">
        <f t="shared" si="2"/>
        <v>1</v>
      </c>
    </row>
    <row r="15" spans="1:15" x14ac:dyDescent="0.35">
      <c r="A15" s="3">
        <v>14</v>
      </c>
      <c r="B15" s="10" t="s">
        <v>395</v>
      </c>
      <c r="C15" s="10" t="s">
        <v>229</v>
      </c>
      <c r="D15" s="3" t="s">
        <v>43</v>
      </c>
      <c r="E15" s="14" t="s">
        <v>16</v>
      </c>
      <c r="F15" s="14"/>
      <c r="G15" s="14"/>
      <c r="H15" s="14"/>
      <c r="I15" s="14"/>
      <c r="J15" s="14">
        <v>69</v>
      </c>
      <c r="K15" s="14" t="str" cm="1">
        <f t="array" ref="K15">_xlfn.XLOOKUP(L15,Poeng[[#All],[plass ]],Poeng[[#All],[poeng ]],"-",0,1)</f>
        <v>-</v>
      </c>
      <c r="L15" s="80"/>
      <c r="M15" s="47">
        <f t="shared" si="0"/>
        <v>69</v>
      </c>
      <c r="N15" s="23">
        <f t="shared" si="1"/>
        <v>69</v>
      </c>
      <c r="O15" s="116">
        <f t="shared" si="2"/>
        <v>1</v>
      </c>
    </row>
  </sheetData>
  <sortState xmlns:xlrd2="http://schemas.microsoft.com/office/spreadsheetml/2017/richdata2" ref="A2:M6">
    <sortCondition descending="1" ref="M2:M6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5"/>
  <sheetViews>
    <sheetView zoomScaleNormal="100" workbookViewId="0">
      <selection activeCell="D21" sqref="D21"/>
    </sheetView>
  </sheetViews>
  <sheetFormatPr baseColWidth="10" defaultColWidth="11.54296875" defaultRowHeight="14.5" x14ac:dyDescent="0.35"/>
  <cols>
    <col min="1" max="1" width="7.08984375" customWidth="1"/>
    <col min="2" max="2" width="17.08984375" customWidth="1"/>
    <col min="3" max="3" width="14.453125" customWidth="1"/>
    <col min="4" max="4" width="16.08984375" customWidth="1"/>
    <col min="5" max="5" width="8.08984375" customWidth="1"/>
    <col min="6" max="11" width="5.90625" customWidth="1"/>
    <col min="12" max="12" width="8.08984375" style="8" customWidth="1"/>
    <col min="13" max="13" width="12.36328125" style="8" bestFit="1" customWidth="1"/>
    <col min="14" max="14" width="15.453125" bestFit="1" customWidth="1"/>
  </cols>
  <sheetData>
    <row r="1" spans="1:15" x14ac:dyDescent="0.35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44" t="s">
        <v>24</v>
      </c>
      <c r="L1" s="44" t="s">
        <v>400</v>
      </c>
      <c r="M1" s="45" t="s">
        <v>401</v>
      </c>
      <c r="N1" s="29" t="s">
        <v>397</v>
      </c>
      <c r="O1" s="44" t="s">
        <v>402</v>
      </c>
    </row>
    <row r="2" spans="1:15" s="109" customFormat="1" ht="17.25" customHeight="1" x14ac:dyDescent="0.35">
      <c r="A2" s="103">
        <v>1</v>
      </c>
      <c r="B2" s="104" t="s">
        <v>237</v>
      </c>
      <c r="C2" s="104" t="s">
        <v>238</v>
      </c>
      <c r="D2" s="104" t="s">
        <v>30</v>
      </c>
      <c r="E2" s="105" t="s">
        <v>15</v>
      </c>
      <c r="F2" s="106">
        <v>72</v>
      </c>
      <c r="G2" s="106">
        <v>90</v>
      </c>
      <c r="H2" s="106">
        <v>90</v>
      </c>
      <c r="I2" s="106"/>
      <c r="J2" s="106"/>
      <c r="K2" s="57" t="str" cm="1">
        <f t="array" ref="K2">_xlfn.XLOOKUP(L2,Poeng[[#All],[plass ]],Poeng[[#All],[poeng ]],"-",0,1)</f>
        <v>-</v>
      </c>
      <c r="L2" s="107"/>
      <c r="M2" s="108">
        <f t="shared" ref="M2:M13" si="0">SUM(F2:K2)</f>
        <v>252</v>
      </c>
      <c r="N2" s="78">
        <f t="shared" ref="N2:N15" si="1">M2-IF(O2&gt;5,MIN(E2:K2),0)</f>
        <v>252</v>
      </c>
      <c r="O2" s="78">
        <f t="shared" ref="O2:O15" si="2">COUNT(E2:K2)</f>
        <v>3</v>
      </c>
    </row>
    <row r="3" spans="1:15" s="1" customFormat="1" ht="16.5" customHeight="1" x14ac:dyDescent="0.35">
      <c r="A3" s="62">
        <v>2</v>
      </c>
      <c r="B3" s="3" t="s">
        <v>226</v>
      </c>
      <c r="C3" s="3" t="s">
        <v>227</v>
      </c>
      <c r="D3" s="3" t="s">
        <v>27</v>
      </c>
      <c r="E3" s="21" t="s">
        <v>15</v>
      </c>
      <c r="F3" s="7">
        <v>100</v>
      </c>
      <c r="G3" s="7"/>
      <c r="H3" s="7">
        <v>100</v>
      </c>
      <c r="I3" s="7"/>
      <c r="J3" s="7"/>
      <c r="K3" s="14" t="str" cm="1">
        <f t="array" ref="K3">_xlfn.XLOOKUP(L3,Poeng[[#All],[plass ]],Poeng[[#All],[poeng ]],"-",0,1)</f>
        <v>-</v>
      </c>
      <c r="L3" s="87"/>
      <c r="M3" s="46">
        <f t="shared" si="0"/>
        <v>200</v>
      </c>
      <c r="N3" s="23">
        <f t="shared" si="1"/>
        <v>200</v>
      </c>
      <c r="O3" s="23">
        <f t="shared" si="2"/>
        <v>2</v>
      </c>
    </row>
    <row r="4" spans="1:15" x14ac:dyDescent="0.35">
      <c r="A4" s="62">
        <v>3</v>
      </c>
      <c r="B4" s="3" t="s">
        <v>231</v>
      </c>
      <c r="C4" s="3" t="s">
        <v>232</v>
      </c>
      <c r="D4" s="3" t="s">
        <v>60</v>
      </c>
      <c r="E4" s="21" t="s">
        <v>15</v>
      </c>
      <c r="F4" s="7">
        <v>85</v>
      </c>
      <c r="G4" s="7"/>
      <c r="H4" s="7">
        <v>95</v>
      </c>
      <c r="I4" s="7"/>
      <c r="J4" s="7"/>
      <c r="K4" s="90" t="str" cm="1">
        <f t="array" ref="K4">_xlfn.XLOOKUP(L4,Poeng[[#All],[plass ]],Poeng[[#All],[poeng ]],"-",0,1)</f>
        <v>-</v>
      </c>
      <c r="L4" s="91"/>
      <c r="M4" s="92">
        <f t="shared" si="0"/>
        <v>180</v>
      </c>
      <c r="N4" s="93">
        <f t="shared" si="1"/>
        <v>180</v>
      </c>
      <c r="O4" s="93">
        <f t="shared" si="2"/>
        <v>2</v>
      </c>
    </row>
    <row r="5" spans="1:15" x14ac:dyDescent="0.35">
      <c r="A5" s="62">
        <v>3</v>
      </c>
      <c r="B5" s="3" t="s">
        <v>233</v>
      </c>
      <c r="C5" s="3" t="s">
        <v>234</v>
      </c>
      <c r="D5" s="3" t="s">
        <v>55</v>
      </c>
      <c r="E5" s="21" t="s">
        <v>15</v>
      </c>
      <c r="F5" s="4">
        <v>80</v>
      </c>
      <c r="G5" s="4"/>
      <c r="H5" s="4"/>
      <c r="I5" s="4"/>
      <c r="J5" s="4">
        <v>100</v>
      </c>
      <c r="K5" s="14" t="str" cm="1">
        <f t="array" ref="K5">_xlfn.XLOOKUP(L5,Poeng[[#All],[plass ]],Poeng[[#All],[poeng ]],"-",0,1)</f>
        <v>-</v>
      </c>
      <c r="L5" s="87"/>
      <c r="M5" s="46">
        <f t="shared" si="0"/>
        <v>180</v>
      </c>
      <c r="N5" s="23">
        <f t="shared" si="1"/>
        <v>180</v>
      </c>
      <c r="O5" s="23">
        <f t="shared" si="2"/>
        <v>2</v>
      </c>
    </row>
    <row r="6" spans="1:15" x14ac:dyDescent="0.35">
      <c r="A6" s="63">
        <v>5</v>
      </c>
      <c r="B6" s="10" t="s">
        <v>325</v>
      </c>
      <c r="C6" s="10" t="s">
        <v>326</v>
      </c>
      <c r="D6" s="12" t="s">
        <v>207</v>
      </c>
      <c r="E6" s="21" t="s">
        <v>15</v>
      </c>
      <c r="F6" s="7"/>
      <c r="G6" s="7">
        <v>100</v>
      </c>
      <c r="H6" s="7"/>
      <c r="I6" s="7"/>
      <c r="J6" s="7"/>
      <c r="K6" s="14" t="str" cm="1">
        <f t="array" ref="K6">_xlfn.XLOOKUP(L6,Poeng[[#All],[plass ]],Poeng[[#All],[poeng ]],"-",0,1)</f>
        <v>-</v>
      </c>
      <c r="L6" s="88"/>
      <c r="M6" s="47">
        <f t="shared" si="0"/>
        <v>100</v>
      </c>
      <c r="N6" s="23">
        <f t="shared" si="1"/>
        <v>100</v>
      </c>
      <c r="O6" s="23">
        <f t="shared" si="2"/>
        <v>1</v>
      </c>
    </row>
    <row r="7" spans="1:15" x14ac:dyDescent="0.35">
      <c r="A7" s="62">
        <v>6</v>
      </c>
      <c r="B7" s="3" t="s">
        <v>228</v>
      </c>
      <c r="C7" s="3" t="s">
        <v>229</v>
      </c>
      <c r="D7" s="3" t="s">
        <v>43</v>
      </c>
      <c r="E7" s="21" t="s">
        <v>15</v>
      </c>
      <c r="F7" s="4">
        <v>95</v>
      </c>
      <c r="G7" s="4"/>
      <c r="H7" s="4"/>
      <c r="I7" s="4"/>
      <c r="J7" s="4"/>
      <c r="K7" s="14" t="str" cm="1">
        <f t="array" ref="K7">_xlfn.XLOOKUP(L7,Poeng[[#All],[plass ]],Poeng[[#All],[poeng ]],"-",0,1)</f>
        <v>-</v>
      </c>
      <c r="L7" s="80"/>
      <c r="M7" s="46">
        <f t="shared" si="0"/>
        <v>95</v>
      </c>
      <c r="N7" s="23">
        <f t="shared" si="1"/>
        <v>95</v>
      </c>
      <c r="O7" s="23">
        <f t="shared" si="2"/>
        <v>1</v>
      </c>
    </row>
    <row r="8" spans="1:15" x14ac:dyDescent="0.35">
      <c r="A8" s="64">
        <v>6</v>
      </c>
      <c r="B8" s="10" t="s">
        <v>327</v>
      </c>
      <c r="C8" s="10" t="s">
        <v>303</v>
      </c>
      <c r="D8" s="12" t="s">
        <v>304</v>
      </c>
      <c r="E8" s="21" t="s">
        <v>15</v>
      </c>
      <c r="F8" s="7"/>
      <c r="G8" s="7">
        <v>95</v>
      </c>
      <c r="H8" s="7"/>
      <c r="I8" s="7"/>
      <c r="J8" s="7"/>
      <c r="K8" s="14" t="str" cm="1">
        <f t="array" ref="K8">_xlfn.XLOOKUP(L8,Poeng[[#All],[plass ]],Poeng[[#All],[poeng ]],"-",0,1)</f>
        <v>-</v>
      </c>
      <c r="L8" s="80"/>
      <c r="M8" s="46">
        <f t="shared" si="0"/>
        <v>95</v>
      </c>
      <c r="N8" s="23">
        <f t="shared" si="1"/>
        <v>95</v>
      </c>
      <c r="O8" s="23">
        <f t="shared" si="2"/>
        <v>1</v>
      </c>
    </row>
    <row r="9" spans="1:15" x14ac:dyDescent="0.35">
      <c r="A9" s="67">
        <v>8</v>
      </c>
      <c r="B9" s="61" t="s">
        <v>230</v>
      </c>
      <c r="C9" s="61" t="s">
        <v>179</v>
      </c>
      <c r="D9" s="61" t="s">
        <v>30</v>
      </c>
      <c r="E9" s="35" t="s">
        <v>15</v>
      </c>
      <c r="F9" s="18">
        <v>90</v>
      </c>
      <c r="G9" s="18"/>
      <c r="H9" s="18"/>
      <c r="I9" s="18"/>
      <c r="J9" s="18"/>
      <c r="K9" s="14" t="str" cm="1">
        <f t="array" ref="K9">_xlfn.XLOOKUP(L9,Poeng[[#All],[plass ]],Poeng[[#All],[poeng ]],"-",0,1)</f>
        <v>-</v>
      </c>
      <c r="L9" s="80"/>
      <c r="M9" s="46">
        <f t="shared" si="0"/>
        <v>90</v>
      </c>
      <c r="N9" s="23">
        <f t="shared" si="1"/>
        <v>90</v>
      </c>
      <c r="O9" s="23">
        <f t="shared" si="2"/>
        <v>1</v>
      </c>
    </row>
    <row r="10" spans="1:15" x14ac:dyDescent="0.35">
      <c r="A10" s="67">
        <v>9</v>
      </c>
      <c r="B10" s="3" t="s">
        <v>235</v>
      </c>
      <c r="C10" s="3" t="s">
        <v>236</v>
      </c>
      <c r="D10" s="3" t="s">
        <v>43</v>
      </c>
      <c r="E10" s="21" t="s">
        <v>15</v>
      </c>
      <c r="F10" s="4">
        <v>75</v>
      </c>
      <c r="G10" s="4"/>
      <c r="H10" s="4"/>
      <c r="I10" s="4"/>
      <c r="J10" s="4"/>
      <c r="K10" s="14" t="str" cm="1">
        <f t="array" ref="K10">_xlfn.XLOOKUP(L10,Poeng[[#All],[plass ]],Poeng[[#All],[poeng ]],"-",0,1)</f>
        <v>-</v>
      </c>
      <c r="L10" s="80"/>
      <c r="M10" s="46">
        <f t="shared" si="0"/>
        <v>75</v>
      </c>
      <c r="N10" s="23">
        <f t="shared" si="1"/>
        <v>75</v>
      </c>
      <c r="O10" s="23">
        <f t="shared" si="2"/>
        <v>1</v>
      </c>
    </row>
    <row r="11" spans="1:15" x14ac:dyDescent="0.35">
      <c r="A11" s="32"/>
      <c r="B11" s="10"/>
      <c r="C11" s="10"/>
      <c r="D11" s="12"/>
      <c r="E11" s="21" t="s">
        <v>15</v>
      </c>
      <c r="F11" s="7"/>
      <c r="G11" s="7"/>
      <c r="H11" s="7"/>
      <c r="I11" s="7"/>
      <c r="J11" s="7"/>
      <c r="K11" s="14" t="str" cm="1">
        <f t="array" ref="K11">_xlfn.XLOOKUP(L11,Poeng[[#All],[plass ]],Poeng[[#All],[poeng ]],"-",0,1)</f>
        <v>-</v>
      </c>
      <c r="L11" s="80"/>
      <c r="M11" s="46">
        <f t="shared" si="0"/>
        <v>0</v>
      </c>
      <c r="N11" s="23">
        <f t="shared" si="1"/>
        <v>0</v>
      </c>
      <c r="O11" s="23">
        <f t="shared" si="2"/>
        <v>0</v>
      </c>
    </row>
    <row r="12" spans="1:15" x14ac:dyDescent="0.35">
      <c r="A12" s="32"/>
      <c r="B12" s="10"/>
      <c r="C12" s="10"/>
      <c r="D12" s="12"/>
      <c r="E12" s="21" t="s">
        <v>15</v>
      </c>
      <c r="F12" s="7"/>
      <c r="G12" s="7"/>
      <c r="H12" s="7"/>
      <c r="I12" s="7"/>
      <c r="J12" s="7"/>
      <c r="K12" s="14" t="str" cm="1">
        <f t="array" ref="K12">_xlfn.XLOOKUP(L12,Poeng[[#All],[plass ]],Poeng[[#All],[poeng ]],"-",0,1)</f>
        <v>-</v>
      </c>
      <c r="L12" s="88"/>
      <c r="M12" s="46">
        <f t="shared" si="0"/>
        <v>0</v>
      </c>
      <c r="N12" s="23">
        <f t="shared" si="1"/>
        <v>0</v>
      </c>
      <c r="O12" s="23">
        <f t="shared" si="2"/>
        <v>0</v>
      </c>
    </row>
    <row r="13" spans="1:15" x14ac:dyDescent="0.35">
      <c r="A13" s="32"/>
      <c r="B13" s="10"/>
      <c r="C13" s="10"/>
      <c r="D13" s="12"/>
      <c r="E13" s="21" t="s">
        <v>15</v>
      </c>
      <c r="F13" s="7"/>
      <c r="G13" s="7"/>
      <c r="H13" s="7"/>
      <c r="I13" s="7"/>
      <c r="J13" s="7"/>
      <c r="K13" s="14" t="str" cm="1">
        <f t="array" ref="K13">_xlfn.XLOOKUP(L13,Poeng[[#All],[plass ]],Poeng[[#All],[poeng ]],"-",0,1)</f>
        <v>-</v>
      </c>
      <c r="L13" s="88"/>
      <c r="M13" s="47">
        <f t="shared" si="0"/>
        <v>0</v>
      </c>
      <c r="N13" s="23">
        <f t="shared" si="1"/>
        <v>0</v>
      </c>
      <c r="O13" s="23">
        <f t="shared" si="2"/>
        <v>0</v>
      </c>
    </row>
    <row r="14" spans="1:15" ht="16.5" customHeight="1" x14ac:dyDescent="0.35">
      <c r="A14" s="32"/>
      <c r="B14" s="10"/>
      <c r="C14" s="10"/>
      <c r="D14" s="12"/>
      <c r="E14" s="21" t="s">
        <v>15</v>
      </c>
      <c r="F14" s="7"/>
      <c r="G14" s="7"/>
      <c r="H14" s="7"/>
      <c r="I14" s="7"/>
      <c r="J14" s="7"/>
      <c r="K14" s="14" t="str" cm="1">
        <f t="array" ref="K14">_xlfn.XLOOKUP(L14,Poeng[[#All],[plass ]],Poeng[[#All],[poeng ]],"-",0,1)</f>
        <v>-</v>
      </c>
      <c r="L14" s="89"/>
      <c r="M14" s="46"/>
      <c r="N14" s="23">
        <f t="shared" si="1"/>
        <v>0</v>
      </c>
      <c r="O14" s="23">
        <f t="shared" si="2"/>
        <v>0</v>
      </c>
    </row>
    <row r="15" spans="1:15" x14ac:dyDescent="0.35">
      <c r="A15" s="69"/>
      <c r="B15" s="16"/>
      <c r="C15" s="16"/>
      <c r="D15" s="33"/>
      <c r="E15" s="35" t="s">
        <v>15</v>
      </c>
      <c r="F15" s="34"/>
      <c r="G15" s="34"/>
      <c r="H15" s="34"/>
      <c r="I15" s="34"/>
      <c r="J15" s="34"/>
      <c r="K15" s="14" t="str" cm="1">
        <f t="array" ref="K15">_xlfn.XLOOKUP(L15,Poeng[[#All],[plass ]],Poeng[[#All],[poeng ]],"-",0,1)</f>
        <v>-</v>
      </c>
      <c r="L15" s="89"/>
      <c r="M15" s="46"/>
      <c r="N15" s="23">
        <f t="shared" si="1"/>
        <v>0</v>
      </c>
      <c r="O15" s="23">
        <f t="shared" si="2"/>
        <v>0</v>
      </c>
    </row>
  </sheetData>
  <sortState xmlns:xlrd2="http://schemas.microsoft.com/office/spreadsheetml/2017/richdata2" ref="A2:L4">
    <sortCondition descending="1" ref="L2:L4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15"/>
  <sheetViews>
    <sheetView zoomScaleNormal="100" workbookViewId="0">
      <selection activeCell="F22" sqref="F22"/>
    </sheetView>
  </sheetViews>
  <sheetFormatPr baseColWidth="10" defaultColWidth="11.54296875" defaultRowHeight="14.5" x14ac:dyDescent="0.35"/>
  <cols>
    <col min="1" max="1" width="7.08984375" customWidth="1"/>
    <col min="2" max="2" width="18.90625" customWidth="1"/>
    <col min="3" max="3" width="14.90625" customWidth="1"/>
    <col min="4" max="4" width="16.08984375" customWidth="1"/>
    <col min="5" max="5" width="8.08984375" customWidth="1"/>
    <col min="6" max="11" width="5.90625" customWidth="1"/>
    <col min="12" max="13" width="8.90625" style="8" customWidth="1"/>
    <col min="14" max="14" width="12.90625" style="52" bestFit="1" customWidth="1"/>
  </cols>
  <sheetData>
    <row r="1" spans="1:19" x14ac:dyDescent="0.35">
      <c r="A1" s="31" t="s">
        <v>0</v>
      </c>
      <c r="B1" s="13" t="s">
        <v>2</v>
      </c>
      <c r="C1" s="53" t="s">
        <v>1</v>
      </c>
      <c r="D1" s="53" t="s">
        <v>3</v>
      </c>
      <c r="E1" s="53" t="s">
        <v>4</v>
      </c>
      <c r="F1" s="54" t="s">
        <v>19</v>
      </c>
      <c r="G1" s="54" t="s">
        <v>20</v>
      </c>
      <c r="H1" s="54" t="s">
        <v>21</v>
      </c>
      <c r="I1" s="54" t="s">
        <v>22</v>
      </c>
      <c r="J1" s="54" t="s">
        <v>23</v>
      </c>
      <c r="K1" s="54" t="s">
        <v>24</v>
      </c>
      <c r="L1" s="44" t="s">
        <v>400</v>
      </c>
      <c r="M1" s="45" t="s">
        <v>401</v>
      </c>
      <c r="N1" s="29" t="s">
        <v>397</v>
      </c>
      <c r="O1" s="51" t="s">
        <v>402</v>
      </c>
    </row>
    <row r="2" spans="1:19" x14ac:dyDescent="0.35">
      <c r="A2" s="103">
        <v>1</v>
      </c>
      <c r="B2" s="104" t="s">
        <v>214</v>
      </c>
      <c r="C2" s="104" t="s">
        <v>204</v>
      </c>
      <c r="D2" s="104" t="s">
        <v>30</v>
      </c>
      <c r="E2" s="57" t="s">
        <v>13</v>
      </c>
      <c r="F2" s="106">
        <v>95</v>
      </c>
      <c r="G2" s="106">
        <v>95</v>
      </c>
      <c r="H2" s="106">
        <v>95</v>
      </c>
      <c r="I2" s="106"/>
      <c r="J2" s="106">
        <v>90</v>
      </c>
      <c r="K2" s="57" t="str" cm="1">
        <f t="array" ref="K2">_xlfn.XLOOKUP(L2,Poeng[[#All],[plass ]],Poeng[[#All],[poeng ]],"-",0,1)</f>
        <v>-</v>
      </c>
      <c r="L2" s="107"/>
      <c r="M2" s="108">
        <f t="shared" ref="M2:M13" si="0">SUM(F2:K2)</f>
        <v>375</v>
      </c>
      <c r="N2" s="78">
        <f t="shared" ref="N2:N15" si="1">M2-IF(O2&gt;5,MIN(E2:K2),0)</f>
        <v>375</v>
      </c>
      <c r="O2" s="78">
        <f t="shared" ref="O2:O15" si="2">COUNT(E2:K2)</f>
        <v>4</v>
      </c>
    </row>
    <row r="3" spans="1:19" s="109" customFormat="1" x14ac:dyDescent="0.35">
      <c r="A3" s="103">
        <v>2</v>
      </c>
      <c r="B3" s="104" t="s">
        <v>222</v>
      </c>
      <c r="C3" s="104" t="s">
        <v>162</v>
      </c>
      <c r="D3" s="104" t="s">
        <v>109</v>
      </c>
      <c r="E3" s="57" t="s">
        <v>13</v>
      </c>
      <c r="F3" s="106">
        <v>75</v>
      </c>
      <c r="G3" s="106"/>
      <c r="H3" s="106">
        <v>100</v>
      </c>
      <c r="I3" s="106"/>
      <c r="J3" s="106">
        <v>95</v>
      </c>
      <c r="K3" s="57" t="str" cm="1">
        <f t="array" ref="K3">_xlfn.XLOOKUP(L3,Poeng[[#All],[plass ]],Poeng[[#All],[poeng ]],"-",0,1)</f>
        <v>-</v>
      </c>
      <c r="L3" s="107"/>
      <c r="M3" s="108">
        <f t="shared" si="0"/>
        <v>270</v>
      </c>
      <c r="N3" s="78">
        <f t="shared" si="1"/>
        <v>270</v>
      </c>
      <c r="O3" s="78">
        <f t="shared" si="2"/>
        <v>3</v>
      </c>
    </row>
    <row r="4" spans="1:19" s="1" customFormat="1" x14ac:dyDescent="0.35">
      <c r="A4" s="64">
        <v>3</v>
      </c>
      <c r="B4" s="10" t="s">
        <v>332</v>
      </c>
      <c r="C4" s="10" t="s">
        <v>331</v>
      </c>
      <c r="D4" s="10" t="s">
        <v>110</v>
      </c>
      <c r="E4" s="14" t="s">
        <v>13</v>
      </c>
      <c r="F4" s="4"/>
      <c r="G4" s="4">
        <v>100</v>
      </c>
      <c r="H4" s="4"/>
      <c r="I4" s="4"/>
      <c r="J4" s="4"/>
      <c r="K4" s="14" cm="1">
        <f t="array" ref="K4">_xlfn.XLOOKUP(L4,Poeng[[#All],[plass ]],Poeng[[#All],[poeng ]],"-",0,1)</f>
        <v>100</v>
      </c>
      <c r="L4" s="80">
        <v>1</v>
      </c>
      <c r="M4" s="46">
        <f t="shared" si="0"/>
        <v>200</v>
      </c>
      <c r="N4" s="23">
        <f t="shared" si="1"/>
        <v>200</v>
      </c>
      <c r="O4" s="23">
        <f t="shared" si="2"/>
        <v>2</v>
      </c>
      <c r="P4"/>
      <c r="Q4"/>
      <c r="R4"/>
      <c r="S4"/>
    </row>
    <row r="5" spans="1:19" s="1" customFormat="1" x14ac:dyDescent="0.35">
      <c r="A5" s="62">
        <v>4</v>
      </c>
      <c r="B5" s="3" t="s">
        <v>215</v>
      </c>
      <c r="C5" s="3" t="s">
        <v>216</v>
      </c>
      <c r="D5" s="3" t="s">
        <v>30</v>
      </c>
      <c r="E5" s="14" t="s">
        <v>13</v>
      </c>
      <c r="F5" s="4">
        <v>90</v>
      </c>
      <c r="G5" s="4"/>
      <c r="H5" s="4"/>
      <c r="I5" s="4"/>
      <c r="J5" s="4">
        <v>100</v>
      </c>
      <c r="K5" s="90" t="str" cm="1">
        <f t="array" ref="K5">_xlfn.XLOOKUP(L5,Poeng[[#All],[plass ]],Poeng[[#All],[poeng ]],"-",0,1)</f>
        <v>-</v>
      </c>
      <c r="L5" s="91"/>
      <c r="M5" s="92">
        <f t="shared" si="0"/>
        <v>190</v>
      </c>
      <c r="N5" s="93">
        <f t="shared" si="1"/>
        <v>190</v>
      </c>
      <c r="O5" s="93">
        <f t="shared" si="2"/>
        <v>2</v>
      </c>
      <c r="P5"/>
      <c r="Q5"/>
      <c r="R5"/>
      <c r="S5"/>
    </row>
    <row r="6" spans="1:19" x14ac:dyDescent="0.35">
      <c r="A6" s="62">
        <v>5</v>
      </c>
      <c r="B6" s="3" t="s">
        <v>217</v>
      </c>
      <c r="C6" s="3" t="s">
        <v>218</v>
      </c>
      <c r="D6" s="3" t="s">
        <v>30</v>
      </c>
      <c r="E6" s="14" t="s">
        <v>13</v>
      </c>
      <c r="F6" s="7">
        <v>85</v>
      </c>
      <c r="G6" s="7"/>
      <c r="H6" s="7"/>
      <c r="I6" s="7"/>
      <c r="J6" s="7">
        <v>85</v>
      </c>
      <c r="K6" s="14" t="str" cm="1">
        <f t="array" ref="K6">_xlfn.XLOOKUP(L6,Poeng[[#All],[plass ]],Poeng[[#All],[poeng ]],"-",0,1)</f>
        <v>-</v>
      </c>
      <c r="L6" s="101"/>
      <c r="M6" s="47">
        <f t="shared" si="0"/>
        <v>170</v>
      </c>
      <c r="N6" s="23">
        <f t="shared" si="1"/>
        <v>170</v>
      </c>
      <c r="O6" s="23">
        <f t="shared" si="2"/>
        <v>2</v>
      </c>
    </row>
    <row r="7" spans="1:19" x14ac:dyDescent="0.35">
      <c r="A7" s="62">
        <v>6</v>
      </c>
      <c r="B7" s="3" t="s">
        <v>212</v>
      </c>
      <c r="C7" s="3" t="s">
        <v>213</v>
      </c>
      <c r="D7" s="3" t="s">
        <v>30</v>
      </c>
      <c r="E7" s="14" t="s">
        <v>13</v>
      </c>
      <c r="F7" s="4">
        <v>100</v>
      </c>
      <c r="G7" s="4"/>
      <c r="H7" s="4"/>
      <c r="I7" s="4"/>
      <c r="J7" s="4"/>
      <c r="K7" s="14" t="str" cm="1">
        <f t="array" ref="K7">_xlfn.XLOOKUP(L7,Poeng[[#All],[plass ]],Poeng[[#All],[poeng ]],"-",0,1)</f>
        <v>-</v>
      </c>
      <c r="L7" s="80"/>
      <c r="M7" s="46">
        <f t="shared" si="0"/>
        <v>100</v>
      </c>
      <c r="N7" s="23">
        <f t="shared" si="1"/>
        <v>100</v>
      </c>
      <c r="O7" s="23">
        <f t="shared" si="2"/>
        <v>1</v>
      </c>
    </row>
    <row r="8" spans="1:19" x14ac:dyDescent="0.35">
      <c r="A8" s="62">
        <v>7</v>
      </c>
      <c r="B8" s="3" t="s">
        <v>219</v>
      </c>
      <c r="C8" s="3" t="s">
        <v>220</v>
      </c>
      <c r="D8" s="3" t="s">
        <v>221</v>
      </c>
      <c r="E8" s="14" t="s">
        <v>13</v>
      </c>
      <c r="F8" s="4">
        <v>80</v>
      </c>
      <c r="G8" s="4"/>
      <c r="H8" s="4"/>
      <c r="I8" s="4"/>
      <c r="J8" s="4"/>
      <c r="K8" s="14" t="str" cm="1">
        <f t="array" ref="K8">_xlfn.XLOOKUP(L8,Poeng[[#All],[plass ]],Poeng[[#All],[poeng ]],"-",0,1)</f>
        <v>-</v>
      </c>
      <c r="L8" s="80"/>
      <c r="M8" s="46">
        <f t="shared" si="0"/>
        <v>80</v>
      </c>
      <c r="N8" s="23">
        <f t="shared" si="1"/>
        <v>80</v>
      </c>
      <c r="O8" s="23">
        <f t="shared" si="2"/>
        <v>1</v>
      </c>
    </row>
    <row r="9" spans="1:19" x14ac:dyDescent="0.35">
      <c r="A9" s="62">
        <v>8</v>
      </c>
      <c r="B9" s="3" t="s">
        <v>223</v>
      </c>
      <c r="C9" s="3" t="s">
        <v>158</v>
      </c>
      <c r="D9" s="3" t="s">
        <v>171</v>
      </c>
      <c r="E9" s="14" t="s">
        <v>13</v>
      </c>
      <c r="F9" s="4">
        <v>72</v>
      </c>
      <c r="G9" s="4"/>
      <c r="H9" s="4"/>
      <c r="I9" s="4"/>
      <c r="J9" s="4"/>
      <c r="K9" s="14" t="str" cm="1">
        <f t="array" ref="K9">_xlfn.XLOOKUP(L9,Poeng[[#All],[plass ]],Poeng[[#All],[poeng ]],"-",0,1)</f>
        <v>-</v>
      </c>
      <c r="L9" s="80"/>
      <c r="M9" s="46">
        <f t="shared" si="0"/>
        <v>72</v>
      </c>
      <c r="N9" s="23">
        <f t="shared" si="1"/>
        <v>72</v>
      </c>
      <c r="O9" s="23">
        <f t="shared" si="2"/>
        <v>1</v>
      </c>
    </row>
    <row r="10" spans="1:19" x14ac:dyDescent="0.35">
      <c r="A10" s="67">
        <v>9</v>
      </c>
      <c r="B10" s="61" t="s">
        <v>224</v>
      </c>
      <c r="C10" s="3" t="s">
        <v>225</v>
      </c>
      <c r="D10" s="3" t="s">
        <v>221</v>
      </c>
      <c r="E10" s="14" t="s">
        <v>13</v>
      </c>
      <c r="F10" s="7">
        <v>69</v>
      </c>
      <c r="G10" s="7"/>
      <c r="H10" s="7"/>
      <c r="I10" s="7"/>
      <c r="J10" s="7"/>
      <c r="K10" s="14" t="str" cm="1">
        <f t="array" ref="K10">_xlfn.XLOOKUP(L10,Poeng[[#All],[plass ]],Poeng[[#All],[poeng ]],"-",0,1)</f>
        <v>-</v>
      </c>
      <c r="L10" s="80"/>
      <c r="M10" s="46">
        <f t="shared" si="0"/>
        <v>69</v>
      </c>
      <c r="N10" s="23">
        <f t="shared" si="1"/>
        <v>69</v>
      </c>
      <c r="O10" s="23">
        <f t="shared" si="2"/>
        <v>1</v>
      </c>
    </row>
    <row r="11" spans="1:19" x14ac:dyDescent="0.35">
      <c r="A11" s="32"/>
      <c r="B11" s="37"/>
      <c r="C11" s="55"/>
      <c r="D11" s="56"/>
      <c r="E11" s="14" t="s">
        <v>13</v>
      </c>
      <c r="F11" s="7"/>
      <c r="G11" s="7"/>
      <c r="H11" s="7"/>
      <c r="I11" s="7"/>
      <c r="J11" s="7"/>
      <c r="K11" s="14" t="str" cm="1">
        <f t="array" ref="K11">_xlfn.XLOOKUP(L11,Poeng[[#All],[plass ]],Poeng[[#All],[poeng ]],"-",0,1)</f>
        <v>-</v>
      </c>
      <c r="L11" s="80"/>
      <c r="M11" s="46">
        <f t="shared" si="0"/>
        <v>0</v>
      </c>
      <c r="N11" s="23">
        <f t="shared" si="1"/>
        <v>0</v>
      </c>
      <c r="O11" s="23">
        <f t="shared" si="2"/>
        <v>0</v>
      </c>
    </row>
    <row r="12" spans="1:19" x14ac:dyDescent="0.35">
      <c r="A12" s="32"/>
      <c r="B12" s="16"/>
      <c r="C12" s="10"/>
      <c r="D12" s="38"/>
      <c r="E12" s="14" t="s">
        <v>13</v>
      </c>
      <c r="F12" s="7"/>
      <c r="G12" s="7"/>
      <c r="H12" s="7"/>
      <c r="I12" s="7"/>
      <c r="J12" s="7"/>
      <c r="K12" s="14" t="str" cm="1">
        <f t="array" ref="K12">_xlfn.XLOOKUP(L12,Poeng[[#All],[plass ]],Poeng[[#All],[poeng ]],"-",0,1)</f>
        <v>-</v>
      </c>
      <c r="L12" s="88"/>
      <c r="M12" s="46">
        <f t="shared" si="0"/>
        <v>0</v>
      </c>
      <c r="N12" s="23">
        <f t="shared" si="1"/>
        <v>0</v>
      </c>
      <c r="O12" s="23">
        <f t="shared" si="2"/>
        <v>0</v>
      </c>
    </row>
    <row r="13" spans="1:19" x14ac:dyDescent="0.35">
      <c r="A13" s="32"/>
      <c r="B13" s="10"/>
      <c r="C13" s="10"/>
      <c r="D13" s="12"/>
      <c r="E13" s="62"/>
      <c r="F13" s="3"/>
      <c r="G13" s="3"/>
      <c r="H13" s="3"/>
      <c r="I13" s="3"/>
      <c r="J13" s="3"/>
      <c r="K13" s="14" t="str" cm="1">
        <f t="array" ref="K13">_xlfn.XLOOKUP(L13,Poeng[[#All],[plass ]],Poeng[[#All],[poeng ]],"-",0,1)</f>
        <v>-</v>
      </c>
      <c r="L13" s="88"/>
      <c r="M13" s="47">
        <f t="shared" si="0"/>
        <v>0</v>
      </c>
      <c r="N13" s="23">
        <f t="shared" si="1"/>
        <v>0</v>
      </c>
      <c r="O13" s="23">
        <f t="shared" si="2"/>
        <v>0</v>
      </c>
    </row>
    <row r="14" spans="1:19" x14ac:dyDescent="0.35">
      <c r="A14" s="32"/>
      <c r="B14" s="10"/>
      <c r="C14" s="10"/>
      <c r="D14" s="12"/>
      <c r="E14" s="62"/>
      <c r="F14" s="3"/>
      <c r="G14" s="3"/>
      <c r="H14" s="3"/>
      <c r="I14" s="3"/>
      <c r="J14" s="3"/>
      <c r="K14" s="14" t="str" cm="1">
        <f t="array" ref="K14">_xlfn.XLOOKUP(L14,Poeng[[#All],[plass ]],Poeng[[#All],[poeng ]],"-",0,1)</f>
        <v>-</v>
      </c>
      <c r="L14" s="89"/>
      <c r="M14" s="46"/>
      <c r="N14" s="23">
        <f t="shared" si="1"/>
        <v>0</v>
      </c>
      <c r="O14" s="23">
        <f t="shared" si="2"/>
        <v>0</v>
      </c>
    </row>
    <row r="15" spans="1:19" x14ac:dyDescent="0.35">
      <c r="A15" s="32"/>
      <c r="B15" s="10"/>
      <c r="C15" s="10"/>
      <c r="D15" s="12"/>
      <c r="E15" s="62"/>
      <c r="F15" s="3"/>
      <c r="G15" s="3"/>
      <c r="H15" s="3"/>
      <c r="I15" s="3"/>
      <c r="J15" s="3"/>
      <c r="K15" s="14" t="str" cm="1">
        <f t="array" ref="K15">_xlfn.XLOOKUP(L15,Poeng[[#All],[plass ]],Poeng[[#All],[poeng ]],"-",0,1)</f>
        <v>-</v>
      </c>
      <c r="L15" s="89"/>
      <c r="M15" s="46"/>
      <c r="N15" s="23">
        <f t="shared" si="1"/>
        <v>0</v>
      </c>
      <c r="O15" s="23">
        <f t="shared" si="2"/>
        <v>0</v>
      </c>
    </row>
  </sheetData>
  <sortState xmlns:xlrd2="http://schemas.microsoft.com/office/spreadsheetml/2017/richdata2" ref="B2:L12">
    <sortCondition descending="1" ref="L2:L12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15"/>
  <sheetViews>
    <sheetView workbookViewId="0"/>
  </sheetViews>
  <sheetFormatPr baseColWidth="10" defaultColWidth="11.54296875" defaultRowHeight="14.5" x14ac:dyDescent="0.35"/>
  <cols>
    <col min="1" max="1" width="7.08984375" customWidth="1"/>
    <col min="2" max="2" width="18.90625" customWidth="1"/>
    <col min="3" max="3" width="13.90625" customWidth="1"/>
    <col min="4" max="4" width="16.08984375" customWidth="1"/>
    <col min="5" max="5" width="8.08984375" customWidth="1"/>
    <col min="6" max="11" width="5.90625" customWidth="1"/>
    <col min="12" max="12" width="9.08984375" style="8" customWidth="1"/>
  </cols>
  <sheetData>
    <row r="1" spans="1:15" ht="15" thickBot="1" x14ac:dyDescent="0.4">
      <c r="A1" s="48" t="s">
        <v>0</v>
      </c>
      <c r="B1" s="49" t="s">
        <v>2</v>
      </c>
      <c r="C1" s="49" t="s">
        <v>1</v>
      </c>
      <c r="D1" s="50" t="s">
        <v>3</v>
      </c>
      <c r="E1" s="50" t="s">
        <v>4</v>
      </c>
      <c r="F1" s="41" t="s">
        <v>19</v>
      </c>
      <c r="G1" s="51" t="s">
        <v>20</v>
      </c>
      <c r="H1" s="51" t="s">
        <v>21</v>
      </c>
      <c r="I1" s="51" t="s">
        <v>22</v>
      </c>
      <c r="J1" s="51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96" t="s">
        <v>402</v>
      </c>
    </row>
    <row r="2" spans="1:15" x14ac:dyDescent="0.35">
      <c r="A2" s="103">
        <v>1</v>
      </c>
      <c r="B2" s="104" t="s">
        <v>203</v>
      </c>
      <c r="C2" s="104" t="s">
        <v>204</v>
      </c>
      <c r="D2" s="104" t="s">
        <v>30</v>
      </c>
      <c r="E2" s="57" t="s">
        <v>12</v>
      </c>
      <c r="F2" s="106">
        <v>100</v>
      </c>
      <c r="G2" s="106">
        <v>100</v>
      </c>
      <c r="H2" s="106">
        <v>90</v>
      </c>
      <c r="I2" s="106"/>
      <c r="J2" s="106">
        <v>100</v>
      </c>
      <c r="K2" s="57" cm="1">
        <f t="array" ref="K2">_xlfn.XLOOKUP(L2,Poeng[[#All],[plass ]],Poeng[[#All],[poeng ]],"-",0,1)</f>
        <v>90</v>
      </c>
      <c r="L2" s="107">
        <v>3</v>
      </c>
      <c r="M2" s="45">
        <f t="shared" ref="M2:M13" si="0">SUM(F2:K2)</f>
        <v>480</v>
      </c>
      <c r="N2" s="128">
        <f t="shared" ref="N2:N15" si="1">M2-IF(O2&gt;5,MIN(E2:K2),0)</f>
        <v>480</v>
      </c>
      <c r="O2" s="128">
        <f t="shared" ref="O2:O15" si="2">COUNT(E2:K2)</f>
        <v>5</v>
      </c>
    </row>
    <row r="3" spans="1:15" x14ac:dyDescent="0.35">
      <c r="A3" s="103">
        <v>1</v>
      </c>
      <c r="B3" s="104" t="s">
        <v>205</v>
      </c>
      <c r="C3" s="104" t="s">
        <v>206</v>
      </c>
      <c r="D3" s="104" t="s">
        <v>207</v>
      </c>
      <c r="E3" s="57" t="s">
        <v>12</v>
      </c>
      <c r="F3" s="106">
        <v>95</v>
      </c>
      <c r="G3" s="106">
        <v>95</v>
      </c>
      <c r="H3" s="106">
        <v>95</v>
      </c>
      <c r="I3" s="106">
        <v>100</v>
      </c>
      <c r="J3" s="106"/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480</v>
      </c>
      <c r="N3" s="78">
        <f t="shared" si="1"/>
        <v>480</v>
      </c>
      <c r="O3" s="78">
        <f t="shared" si="2"/>
        <v>5</v>
      </c>
    </row>
    <row r="4" spans="1:15" s="109" customFormat="1" ht="16.5" customHeight="1" x14ac:dyDescent="0.35">
      <c r="A4" s="103">
        <v>3</v>
      </c>
      <c r="B4" s="115" t="s">
        <v>320</v>
      </c>
      <c r="C4" s="115" t="s">
        <v>321</v>
      </c>
      <c r="D4" s="115" t="s">
        <v>81</v>
      </c>
      <c r="E4" s="57" t="s">
        <v>12</v>
      </c>
      <c r="F4" s="106"/>
      <c r="G4" s="106">
        <v>90</v>
      </c>
      <c r="H4" s="106">
        <v>100</v>
      </c>
      <c r="I4" s="106">
        <v>95</v>
      </c>
      <c r="J4" s="106"/>
      <c r="K4" s="118" cm="1">
        <f t="array" ref="K4">_xlfn.XLOOKUP(L4,Poeng[[#All],[plass ]],Poeng[[#All],[poeng ]],"-",0,1)</f>
        <v>85</v>
      </c>
      <c r="L4" s="119">
        <v>4</v>
      </c>
      <c r="M4" s="120">
        <f t="shared" si="0"/>
        <v>370</v>
      </c>
      <c r="N4" s="94">
        <f t="shared" si="1"/>
        <v>370</v>
      </c>
      <c r="O4" s="94">
        <f t="shared" si="2"/>
        <v>4</v>
      </c>
    </row>
    <row r="5" spans="1:15" x14ac:dyDescent="0.35">
      <c r="A5" s="62">
        <v>4</v>
      </c>
      <c r="B5" s="3" t="s">
        <v>209</v>
      </c>
      <c r="C5" s="3" t="s">
        <v>210</v>
      </c>
      <c r="D5" s="3" t="s">
        <v>110</v>
      </c>
      <c r="E5" s="9" t="s">
        <v>12</v>
      </c>
      <c r="F5" s="4">
        <v>85</v>
      </c>
      <c r="G5" s="4"/>
      <c r="H5" s="4">
        <v>80</v>
      </c>
      <c r="I5" s="4"/>
      <c r="J5" s="4"/>
      <c r="K5" s="9" cm="1">
        <f t="array" ref="K5">_xlfn.XLOOKUP(L5,Poeng[[#All],[plass ]],Poeng[[#All],[poeng ]],"-",0,1)</f>
        <v>80</v>
      </c>
      <c r="L5" s="87">
        <v>5</v>
      </c>
      <c r="M5" s="46">
        <f t="shared" si="0"/>
        <v>245</v>
      </c>
      <c r="N5" s="116">
        <f t="shared" si="1"/>
        <v>245</v>
      </c>
      <c r="O5" s="116">
        <f t="shared" si="2"/>
        <v>3</v>
      </c>
    </row>
    <row r="6" spans="1:15" x14ac:dyDescent="0.35">
      <c r="A6" s="62">
        <v>5</v>
      </c>
      <c r="B6" s="3" t="s">
        <v>208</v>
      </c>
      <c r="C6" s="3" t="s">
        <v>154</v>
      </c>
      <c r="D6" s="3" t="s">
        <v>30</v>
      </c>
      <c r="E6" s="14" t="s">
        <v>12</v>
      </c>
      <c r="F6" s="7">
        <v>90</v>
      </c>
      <c r="G6" s="7"/>
      <c r="H6" s="7"/>
      <c r="I6" s="7"/>
      <c r="J6" s="7">
        <v>95</v>
      </c>
      <c r="K6" s="14" t="str" cm="1">
        <f t="array" ref="K6">_xlfn.XLOOKUP(L6,Poeng[[#All],[plass ]],Poeng[[#All],[poeng ]],"-",0,1)</f>
        <v>-</v>
      </c>
      <c r="L6" s="101"/>
      <c r="M6" s="46">
        <f t="shared" si="0"/>
        <v>185</v>
      </c>
      <c r="N6" s="23">
        <f t="shared" si="1"/>
        <v>185</v>
      </c>
      <c r="O6" s="23">
        <f t="shared" si="2"/>
        <v>2</v>
      </c>
    </row>
    <row r="7" spans="1:15" x14ac:dyDescent="0.35">
      <c r="A7" s="62">
        <v>6</v>
      </c>
      <c r="B7" s="2" t="s">
        <v>299</v>
      </c>
      <c r="C7" s="5" t="s">
        <v>322</v>
      </c>
      <c r="D7" s="6" t="s">
        <v>110</v>
      </c>
      <c r="E7" s="14" t="s">
        <v>12</v>
      </c>
      <c r="F7" s="7"/>
      <c r="G7" s="7">
        <v>85</v>
      </c>
      <c r="H7" s="7">
        <v>85</v>
      </c>
      <c r="I7" s="7"/>
      <c r="J7" s="7"/>
      <c r="K7" s="14" t="str" cm="1">
        <f t="array" ref="K7">_xlfn.XLOOKUP(L7,Poeng[[#All],[plass ]],Poeng[[#All],[poeng ]],"-",0,1)</f>
        <v>-</v>
      </c>
      <c r="L7" s="80"/>
      <c r="M7" s="46">
        <f t="shared" si="0"/>
        <v>170</v>
      </c>
      <c r="N7" s="23">
        <f t="shared" si="1"/>
        <v>170</v>
      </c>
      <c r="O7" s="23">
        <f t="shared" si="2"/>
        <v>2</v>
      </c>
    </row>
    <row r="8" spans="1:15" x14ac:dyDescent="0.35">
      <c r="A8" s="62">
        <v>7</v>
      </c>
      <c r="B8" s="10" t="s">
        <v>349</v>
      </c>
      <c r="C8" s="10" t="s">
        <v>350</v>
      </c>
      <c r="D8" s="12" t="s">
        <v>110</v>
      </c>
      <c r="E8" s="14" t="s">
        <v>12</v>
      </c>
      <c r="F8" s="7"/>
      <c r="G8" s="7"/>
      <c r="H8" s="7">
        <v>75</v>
      </c>
      <c r="I8" s="7"/>
      <c r="J8" s="7"/>
      <c r="K8" s="14" cm="1">
        <f t="array" ref="K8">_xlfn.XLOOKUP(L8,Poeng[[#All],[plass ]],Poeng[[#All],[poeng ]],"-",0,1)</f>
        <v>75</v>
      </c>
      <c r="L8" s="80">
        <v>6</v>
      </c>
      <c r="M8" s="46">
        <f t="shared" si="0"/>
        <v>150</v>
      </c>
      <c r="N8" s="23">
        <f t="shared" si="1"/>
        <v>150</v>
      </c>
      <c r="O8" s="23">
        <f t="shared" si="2"/>
        <v>2</v>
      </c>
    </row>
    <row r="9" spans="1:15" x14ac:dyDescent="0.35">
      <c r="A9" s="62">
        <v>8</v>
      </c>
      <c r="B9" s="10" t="s">
        <v>417</v>
      </c>
      <c r="C9" s="10" t="s">
        <v>97</v>
      </c>
      <c r="D9" s="3" t="s">
        <v>72</v>
      </c>
      <c r="E9" s="62" t="s">
        <v>12</v>
      </c>
      <c r="F9" s="3"/>
      <c r="G9" s="3"/>
      <c r="H9" s="3"/>
      <c r="I9" s="3"/>
      <c r="J9" s="3"/>
      <c r="K9" s="14" cm="1">
        <f t="array" ref="K9">_xlfn.XLOOKUP(L9,Poeng[[#All],[plass ]],Poeng[[#All],[poeng ]],"-",0,1)</f>
        <v>100</v>
      </c>
      <c r="L9" s="80">
        <v>1</v>
      </c>
      <c r="M9" s="46">
        <f t="shared" si="0"/>
        <v>100</v>
      </c>
      <c r="N9" s="23">
        <f t="shared" si="1"/>
        <v>100</v>
      </c>
      <c r="O9" s="23">
        <f t="shared" si="2"/>
        <v>1</v>
      </c>
    </row>
    <row r="10" spans="1:15" x14ac:dyDescent="0.35">
      <c r="A10" s="62">
        <v>9</v>
      </c>
      <c r="B10" s="10" t="s">
        <v>373</v>
      </c>
      <c r="C10" s="10" t="s">
        <v>359</v>
      </c>
      <c r="D10" s="12" t="s">
        <v>36</v>
      </c>
      <c r="E10" s="14" t="s">
        <v>12</v>
      </c>
      <c r="F10" s="14"/>
      <c r="G10" s="7"/>
      <c r="H10" s="7"/>
      <c r="I10" s="7">
        <v>90</v>
      </c>
      <c r="J10" s="7"/>
      <c r="K10" s="14" t="str" cm="1">
        <f t="array" ref="K10">_xlfn.XLOOKUP(L10,Poeng[[#All],[plass ]],Poeng[[#All],[poeng ]],"-",0,1)</f>
        <v>-</v>
      </c>
      <c r="L10" s="80"/>
      <c r="M10" s="46">
        <f t="shared" si="0"/>
        <v>90</v>
      </c>
      <c r="N10" s="23">
        <f t="shared" si="1"/>
        <v>90</v>
      </c>
      <c r="O10" s="23">
        <f t="shared" si="2"/>
        <v>1</v>
      </c>
    </row>
    <row r="11" spans="1:15" x14ac:dyDescent="0.35">
      <c r="A11" s="62">
        <v>10</v>
      </c>
      <c r="B11" s="3" t="s">
        <v>211</v>
      </c>
      <c r="C11" s="3" t="s">
        <v>112</v>
      </c>
      <c r="D11" s="3" t="s">
        <v>110</v>
      </c>
      <c r="E11" s="14" t="s">
        <v>12</v>
      </c>
      <c r="F11" s="7">
        <v>80</v>
      </c>
      <c r="G11" s="7"/>
      <c r="H11" s="7"/>
      <c r="I11" s="7"/>
      <c r="J11" s="7"/>
      <c r="K11" s="14" t="str" cm="1">
        <f t="array" ref="K11">_xlfn.XLOOKUP(L11,Poeng[[#All],[plass ]],Poeng[[#All],[poeng ]],"-",0,1)</f>
        <v>-</v>
      </c>
      <c r="L11" s="80"/>
      <c r="M11" s="46">
        <f t="shared" si="0"/>
        <v>80</v>
      </c>
      <c r="N11" s="23">
        <f t="shared" si="1"/>
        <v>80</v>
      </c>
      <c r="O11" s="23">
        <f t="shared" si="2"/>
        <v>1</v>
      </c>
    </row>
    <row r="12" spans="1:15" x14ac:dyDescent="0.35">
      <c r="A12" s="62">
        <v>10</v>
      </c>
      <c r="B12" s="10" t="s">
        <v>323</v>
      </c>
      <c r="C12" s="10" t="s">
        <v>324</v>
      </c>
      <c r="D12" s="12" t="s">
        <v>171</v>
      </c>
      <c r="E12" s="14" t="s">
        <v>12</v>
      </c>
      <c r="F12" s="7"/>
      <c r="G12" s="7">
        <v>80</v>
      </c>
      <c r="H12" s="7"/>
      <c r="I12" s="7"/>
      <c r="J12" s="7"/>
      <c r="K12" s="14" t="str" cm="1">
        <f t="array" ref="K12">_xlfn.XLOOKUP(L12,Poeng[[#All],[plass ]],Poeng[[#All],[poeng ]],"-",0,1)</f>
        <v>-</v>
      </c>
      <c r="L12" s="88"/>
      <c r="M12" s="46">
        <f t="shared" si="0"/>
        <v>80</v>
      </c>
      <c r="N12" s="23">
        <f t="shared" si="1"/>
        <v>80</v>
      </c>
      <c r="O12" s="23">
        <f t="shared" si="2"/>
        <v>1</v>
      </c>
    </row>
    <row r="13" spans="1:15" x14ac:dyDescent="0.35">
      <c r="A13" s="11"/>
      <c r="B13" s="10"/>
      <c r="C13" s="10"/>
      <c r="D13" s="3"/>
      <c r="E13" s="62"/>
      <c r="F13" s="3"/>
      <c r="G13" s="3"/>
      <c r="H13" s="3"/>
      <c r="I13" s="3"/>
      <c r="J13" s="3"/>
      <c r="K13" s="14" t="str" cm="1">
        <f t="array" ref="K13">_xlfn.XLOOKUP(L13,Poeng[[#All],[plass ]],Poeng[[#All],[poeng ]],"-",0,1)</f>
        <v>-</v>
      </c>
      <c r="L13" s="88"/>
      <c r="M13" s="46">
        <f t="shared" si="0"/>
        <v>0</v>
      </c>
      <c r="N13" s="23">
        <f t="shared" si="1"/>
        <v>0</v>
      </c>
      <c r="O13" s="23">
        <f t="shared" si="2"/>
        <v>0</v>
      </c>
    </row>
    <row r="14" spans="1:15" x14ac:dyDescent="0.35">
      <c r="A14" s="11"/>
      <c r="B14" s="10"/>
      <c r="C14" s="10"/>
      <c r="D14" s="3"/>
      <c r="E14" s="62"/>
      <c r="F14" s="3"/>
      <c r="G14" s="3"/>
      <c r="H14" s="3"/>
      <c r="I14" s="3"/>
      <c r="J14" s="3"/>
      <c r="K14" s="14" t="str" cm="1">
        <f t="array" ref="K14">_xlfn.XLOOKUP(L14,Poeng[[#All],[plass ]],Poeng[[#All],[poeng ]],"-",0,1)</f>
        <v>-</v>
      </c>
      <c r="L14" s="89"/>
      <c r="M14" s="46"/>
      <c r="N14" s="23">
        <f t="shared" si="1"/>
        <v>0</v>
      </c>
      <c r="O14" s="23">
        <f t="shared" si="2"/>
        <v>0</v>
      </c>
    </row>
    <row r="15" spans="1:15" x14ac:dyDescent="0.35">
      <c r="A15" s="11"/>
      <c r="B15" s="10"/>
      <c r="C15" s="10"/>
      <c r="D15" s="3"/>
      <c r="E15" s="62"/>
      <c r="F15" s="3"/>
      <c r="G15" s="3"/>
      <c r="H15" s="3"/>
      <c r="I15" s="3"/>
      <c r="J15" s="3"/>
      <c r="K15" s="14" t="str" cm="1">
        <f t="array" ref="K15">_xlfn.XLOOKUP(L15,Poeng[[#All],[plass ]],Poeng[[#All],[poeng ]],"-",0,1)</f>
        <v>-</v>
      </c>
      <c r="L15" s="89"/>
      <c r="M15" s="47"/>
      <c r="N15" s="30">
        <f t="shared" si="1"/>
        <v>0</v>
      </c>
      <c r="O15" s="30">
        <f t="shared" si="2"/>
        <v>0</v>
      </c>
    </row>
  </sheetData>
  <sortState xmlns:xlrd2="http://schemas.microsoft.com/office/spreadsheetml/2017/richdata2" ref="A2:L5">
    <sortCondition descending="1" ref="L2:L5"/>
  </sortState>
  <phoneticPr fontId="9" type="noConversion"/>
  <pageMargins left="0.31496062992125984" right="0.31496062992125984" top="0.35433070866141736" bottom="0.35433070866141736" header="0.31496062992125984" footer="0.31496062992125984"/>
  <pageSetup paperSize="9" orientation="landscape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408C6-A107-4AD2-90E7-9516836A6D59}">
  <dimension ref="A1:O23"/>
  <sheetViews>
    <sheetView workbookViewId="0">
      <selection activeCell="C25" sqref="C25"/>
    </sheetView>
  </sheetViews>
  <sheetFormatPr baseColWidth="10" defaultColWidth="11.54296875" defaultRowHeight="14.5" x14ac:dyDescent="0.35"/>
  <cols>
    <col min="1" max="1" width="7.08984375" customWidth="1"/>
    <col min="2" max="2" width="21.90625" customWidth="1"/>
    <col min="3" max="3" width="20.08984375" customWidth="1"/>
    <col min="4" max="4" width="18.90625" customWidth="1"/>
    <col min="5" max="5" width="8.08984375" style="1" customWidth="1"/>
    <col min="6" max="11" width="5.90625" customWidth="1"/>
    <col min="13" max="13" width="6.90625" bestFit="1" customWidth="1"/>
    <col min="14" max="14" width="12.90625" bestFit="1" customWidth="1"/>
  </cols>
  <sheetData>
    <row r="1" spans="1:15" ht="15" thickBot="1" x14ac:dyDescent="0.4">
      <c r="A1" s="25" t="s">
        <v>0</v>
      </c>
      <c r="B1" s="28" t="s">
        <v>2</v>
      </c>
      <c r="C1" s="25" t="s">
        <v>1</v>
      </c>
      <c r="D1" s="28" t="s">
        <v>3</v>
      </c>
      <c r="E1" s="25" t="s">
        <v>4</v>
      </c>
      <c r="F1" s="29" t="s">
        <v>19</v>
      </c>
      <c r="G1" s="27" t="s">
        <v>20</v>
      </c>
      <c r="H1" s="29" t="s">
        <v>21</v>
      </c>
      <c r="I1" s="27" t="s">
        <v>22</v>
      </c>
      <c r="J1" s="29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96" t="s">
        <v>402</v>
      </c>
    </row>
    <row r="2" spans="1:15" x14ac:dyDescent="0.35">
      <c r="A2" s="103">
        <v>1</v>
      </c>
      <c r="B2" s="104" t="s">
        <v>181</v>
      </c>
      <c r="C2" s="104" t="s">
        <v>182</v>
      </c>
      <c r="D2" s="104" t="s">
        <v>33</v>
      </c>
      <c r="E2" s="78" t="s">
        <v>14</v>
      </c>
      <c r="F2" s="106">
        <v>95</v>
      </c>
      <c r="G2" s="106">
        <v>100</v>
      </c>
      <c r="H2" s="106">
        <v>100</v>
      </c>
      <c r="I2" s="106"/>
      <c r="J2" s="106">
        <v>95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19" si="0">SUM(F2:K2)</f>
        <v>490</v>
      </c>
      <c r="N2" s="128">
        <f t="shared" ref="N2:N23" si="1">M2-IF(O2&gt;5,MIN(E2:K2),0)</f>
        <v>490</v>
      </c>
      <c r="O2" s="128">
        <f t="shared" ref="O2:O23" si="2">COUNT(E2:K2)</f>
        <v>5</v>
      </c>
    </row>
    <row r="3" spans="1:15" x14ac:dyDescent="0.35">
      <c r="A3" s="103">
        <v>2</v>
      </c>
      <c r="B3" s="104" t="s">
        <v>186</v>
      </c>
      <c r="C3" s="104" t="s">
        <v>187</v>
      </c>
      <c r="D3" s="104" t="s">
        <v>60</v>
      </c>
      <c r="E3" s="78" t="s">
        <v>14</v>
      </c>
      <c r="F3" s="106">
        <v>80</v>
      </c>
      <c r="G3" s="106">
        <v>90</v>
      </c>
      <c r="H3" s="106">
        <v>80</v>
      </c>
      <c r="I3" s="106">
        <v>95</v>
      </c>
      <c r="J3" s="106">
        <v>80</v>
      </c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520</v>
      </c>
      <c r="N3" s="78">
        <f t="shared" si="1"/>
        <v>440</v>
      </c>
      <c r="O3" s="78">
        <f t="shared" si="2"/>
        <v>6</v>
      </c>
    </row>
    <row r="4" spans="1:15" x14ac:dyDescent="0.35">
      <c r="A4" s="103">
        <v>3</v>
      </c>
      <c r="B4" s="104" t="s">
        <v>180</v>
      </c>
      <c r="C4" s="104" t="s">
        <v>52</v>
      </c>
      <c r="D4" s="104" t="s">
        <v>110</v>
      </c>
      <c r="E4" s="78" t="s">
        <v>14</v>
      </c>
      <c r="F4" s="106">
        <v>100</v>
      </c>
      <c r="G4" s="106"/>
      <c r="H4" s="106">
        <v>95</v>
      </c>
      <c r="I4" s="106"/>
      <c r="J4" s="106">
        <v>100</v>
      </c>
      <c r="K4" s="57" cm="1">
        <f t="array" ref="K4">_xlfn.XLOOKUP(L4,Poeng[[#All],[plass ]],Poeng[[#All],[poeng ]],"-",0,1)</f>
        <v>90</v>
      </c>
      <c r="L4" s="107">
        <v>3</v>
      </c>
      <c r="M4" s="108">
        <f t="shared" si="0"/>
        <v>385</v>
      </c>
      <c r="N4" s="78">
        <f t="shared" si="1"/>
        <v>385</v>
      </c>
      <c r="O4" s="78">
        <f t="shared" si="2"/>
        <v>4</v>
      </c>
    </row>
    <row r="5" spans="1:15" x14ac:dyDescent="0.35">
      <c r="A5" s="103">
        <v>4</v>
      </c>
      <c r="B5" s="104" t="s">
        <v>121</v>
      </c>
      <c r="C5" s="104" t="s">
        <v>99</v>
      </c>
      <c r="D5" s="104" t="s">
        <v>110</v>
      </c>
      <c r="E5" s="78" t="s">
        <v>14</v>
      </c>
      <c r="F5" s="106">
        <v>75</v>
      </c>
      <c r="G5" s="106"/>
      <c r="H5" s="106">
        <v>72</v>
      </c>
      <c r="I5" s="106">
        <v>100</v>
      </c>
      <c r="J5" s="106">
        <v>75</v>
      </c>
      <c r="K5" s="57" cm="1">
        <f t="array" ref="K5">_xlfn.XLOOKUP(L5,Poeng[[#All],[plass ]],Poeng[[#All],[poeng ]],"-",0,1)</f>
        <v>58</v>
      </c>
      <c r="L5" s="107">
        <v>12</v>
      </c>
      <c r="M5" s="108">
        <f t="shared" si="0"/>
        <v>380</v>
      </c>
      <c r="N5" s="78">
        <f t="shared" si="1"/>
        <v>380</v>
      </c>
      <c r="O5" s="78">
        <f t="shared" si="2"/>
        <v>5</v>
      </c>
    </row>
    <row r="6" spans="1:15" x14ac:dyDescent="0.35">
      <c r="A6" s="103">
        <v>5</v>
      </c>
      <c r="B6" s="104" t="s">
        <v>185</v>
      </c>
      <c r="C6" s="104" t="s">
        <v>114</v>
      </c>
      <c r="D6" s="104" t="s">
        <v>30</v>
      </c>
      <c r="E6" s="78" t="s">
        <v>14</v>
      </c>
      <c r="F6" s="106">
        <v>85</v>
      </c>
      <c r="G6" s="106">
        <v>95</v>
      </c>
      <c r="H6" s="106">
        <v>90</v>
      </c>
      <c r="I6" s="106"/>
      <c r="J6" s="106">
        <v>85</v>
      </c>
      <c r="K6" s="118" t="str" cm="1">
        <f t="array" ref="K6">_xlfn.XLOOKUP(L6,Poeng[[#All],[plass ]],Poeng[[#All],[poeng ]],"-",0,1)</f>
        <v>-</v>
      </c>
      <c r="L6" s="130"/>
      <c r="M6" s="120">
        <f t="shared" si="0"/>
        <v>355</v>
      </c>
      <c r="N6" s="94">
        <f t="shared" si="1"/>
        <v>355</v>
      </c>
      <c r="O6" s="94">
        <f t="shared" si="2"/>
        <v>4</v>
      </c>
    </row>
    <row r="7" spans="1:15" x14ac:dyDescent="0.35">
      <c r="A7" s="103">
        <v>6</v>
      </c>
      <c r="B7" s="104" t="s">
        <v>193</v>
      </c>
      <c r="C7" s="104" t="s">
        <v>194</v>
      </c>
      <c r="D7" s="104" t="s">
        <v>148</v>
      </c>
      <c r="E7" s="78" t="s">
        <v>14</v>
      </c>
      <c r="F7" s="106">
        <v>60</v>
      </c>
      <c r="G7" s="106">
        <v>72</v>
      </c>
      <c r="H7" s="106">
        <v>66</v>
      </c>
      <c r="I7" s="106">
        <v>72</v>
      </c>
      <c r="J7" s="106"/>
      <c r="K7" s="57" cm="1">
        <f t="array" ref="K7">_xlfn.XLOOKUP(L7,Poeng[[#All],[plass ]],Poeng[[#All],[poeng ]],"-",0,1)</f>
        <v>60</v>
      </c>
      <c r="L7" s="107">
        <v>11</v>
      </c>
      <c r="M7" s="108">
        <f t="shared" si="0"/>
        <v>330</v>
      </c>
      <c r="N7" s="78">
        <f t="shared" si="1"/>
        <v>330</v>
      </c>
      <c r="O7" s="78">
        <f t="shared" si="2"/>
        <v>5</v>
      </c>
    </row>
    <row r="8" spans="1:15" x14ac:dyDescent="0.35">
      <c r="A8" s="103">
        <v>7</v>
      </c>
      <c r="B8" s="104" t="s">
        <v>199</v>
      </c>
      <c r="C8" s="104" t="s">
        <v>200</v>
      </c>
      <c r="D8" s="104" t="s">
        <v>110</v>
      </c>
      <c r="E8" s="78" t="s">
        <v>14</v>
      </c>
      <c r="F8" s="106">
        <v>54</v>
      </c>
      <c r="G8" s="106">
        <v>69</v>
      </c>
      <c r="H8" s="106">
        <v>63</v>
      </c>
      <c r="I8" s="106"/>
      <c r="J8" s="106">
        <v>63</v>
      </c>
      <c r="K8" s="57" cm="1">
        <f t="array" ref="K8">_xlfn.XLOOKUP(L8,Poeng[[#All],[plass ]],Poeng[[#All],[poeng ]],"-",0,1)</f>
        <v>72</v>
      </c>
      <c r="L8" s="107">
        <v>7</v>
      </c>
      <c r="M8" s="108">
        <f t="shared" si="0"/>
        <v>321</v>
      </c>
      <c r="N8" s="78">
        <f t="shared" si="1"/>
        <v>321</v>
      </c>
      <c r="O8" s="78">
        <f t="shared" si="2"/>
        <v>5</v>
      </c>
    </row>
    <row r="9" spans="1:15" x14ac:dyDescent="0.35">
      <c r="A9" s="103">
        <v>8</v>
      </c>
      <c r="B9" s="104" t="s">
        <v>192</v>
      </c>
      <c r="C9" s="104" t="s">
        <v>101</v>
      </c>
      <c r="D9" s="104" t="s">
        <v>33</v>
      </c>
      <c r="E9" s="78" t="s">
        <v>14</v>
      </c>
      <c r="F9" s="106">
        <v>63</v>
      </c>
      <c r="G9" s="106">
        <v>85</v>
      </c>
      <c r="H9" s="106"/>
      <c r="I9" s="106">
        <v>90</v>
      </c>
      <c r="J9" s="106"/>
      <c r="K9" s="57" cm="1">
        <f t="array" ref="K9">_xlfn.XLOOKUP(L9,Poeng[[#All],[plass ]],Poeng[[#All],[poeng ]],"-",0,1)</f>
        <v>80</v>
      </c>
      <c r="L9" s="107">
        <v>5</v>
      </c>
      <c r="M9" s="108">
        <f t="shared" si="0"/>
        <v>318</v>
      </c>
      <c r="N9" s="78">
        <f t="shared" si="1"/>
        <v>318</v>
      </c>
      <c r="O9" s="78">
        <f t="shared" si="2"/>
        <v>4</v>
      </c>
    </row>
    <row r="10" spans="1:15" x14ac:dyDescent="0.35">
      <c r="A10" s="103">
        <v>9</v>
      </c>
      <c r="B10" s="104" t="s">
        <v>197</v>
      </c>
      <c r="C10" s="104" t="s">
        <v>198</v>
      </c>
      <c r="D10" s="104" t="s">
        <v>148</v>
      </c>
      <c r="E10" s="78" t="s">
        <v>14</v>
      </c>
      <c r="F10" s="106">
        <v>56</v>
      </c>
      <c r="G10" s="106"/>
      <c r="H10" s="106">
        <v>58</v>
      </c>
      <c r="I10" s="106">
        <v>75</v>
      </c>
      <c r="J10" s="106">
        <v>54</v>
      </c>
      <c r="K10" s="57" cm="1">
        <f t="array" ref="K10">_xlfn.XLOOKUP(L10,Poeng[[#All],[plass ]],Poeng[[#All],[poeng ]],"-",0,1)</f>
        <v>63</v>
      </c>
      <c r="L10" s="107">
        <v>10</v>
      </c>
      <c r="M10" s="108">
        <f t="shared" si="0"/>
        <v>306</v>
      </c>
      <c r="N10" s="78">
        <f t="shared" si="1"/>
        <v>306</v>
      </c>
      <c r="O10" s="78">
        <f t="shared" si="2"/>
        <v>5</v>
      </c>
    </row>
    <row r="11" spans="1:15" s="109" customFormat="1" x14ac:dyDescent="0.35">
      <c r="A11" s="103">
        <v>10</v>
      </c>
      <c r="B11" s="104" t="s">
        <v>190</v>
      </c>
      <c r="C11" s="104" t="s">
        <v>191</v>
      </c>
      <c r="D11" s="104" t="s">
        <v>110</v>
      </c>
      <c r="E11" s="78" t="s">
        <v>14</v>
      </c>
      <c r="F11" s="106">
        <v>66</v>
      </c>
      <c r="G11" s="106"/>
      <c r="H11" s="106">
        <v>75</v>
      </c>
      <c r="I11" s="106"/>
      <c r="J11" s="106">
        <v>69</v>
      </c>
      <c r="K11" s="57" cm="1">
        <f t="array" ref="K11">_xlfn.XLOOKUP(L11,Poeng[[#All],[plass ]],Poeng[[#All],[poeng ]],"-",0,1)</f>
        <v>85</v>
      </c>
      <c r="L11" s="113">
        <v>4</v>
      </c>
      <c r="M11" s="108">
        <f t="shared" si="0"/>
        <v>295</v>
      </c>
      <c r="N11" s="78">
        <f t="shared" si="1"/>
        <v>295</v>
      </c>
      <c r="O11" s="78">
        <f t="shared" si="2"/>
        <v>4</v>
      </c>
    </row>
    <row r="12" spans="1:15" x14ac:dyDescent="0.35">
      <c r="A12" s="62">
        <v>11</v>
      </c>
      <c r="B12" s="3" t="s">
        <v>188</v>
      </c>
      <c r="C12" s="3" t="s">
        <v>29</v>
      </c>
      <c r="D12" s="3" t="s">
        <v>30</v>
      </c>
      <c r="E12" s="23" t="s">
        <v>14</v>
      </c>
      <c r="F12" s="7">
        <v>72</v>
      </c>
      <c r="G12" s="7"/>
      <c r="H12" s="7">
        <v>69</v>
      </c>
      <c r="I12" s="7">
        <v>85</v>
      </c>
      <c r="J12" s="7">
        <v>66</v>
      </c>
      <c r="K12" s="14" t="str" cm="1">
        <f t="array" ref="K12">_xlfn.XLOOKUP(L12,Poeng[[#All],[plass ]],Poeng[[#All],[poeng ]],"-",0,1)</f>
        <v>-</v>
      </c>
      <c r="L12" s="88"/>
      <c r="M12" s="46">
        <f t="shared" si="0"/>
        <v>292</v>
      </c>
      <c r="N12" s="23">
        <f t="shared" si="1"/>
        <v>292</v>
      </c>
      <c r="O12" s="23">
        <f t="shared" si="2"/>
        <v>4</v>
      </c>
    </row>
    <row r="13" spans="1:15" x14ac:dyDescent="0.35">
      <c r="A13" s="62">
        <v>12</v>
      </c>
      <c r="B13" s="10" t="s">
        <v>313</v>
      </c>
      <c r="C13" s="10" t="s">
        <v>314</v>
      </c>
      <c r="D13" s="10" t="s">
        <v>315</v>
      </c>
      <c r="E13" s="23" t="s">
        <v>14</v>
      </c>
      <c r="F13" s="7"/>
      <c r="G13" s="7">
        <v>63</v>
      </c>
      <c r="H13" s="7"/>
      <c r="I13" s="7">
        <v>80</v>
      </c>
      <c r="J13" s="7">
        <v>58</v>
      </c>
      <c r="K13" s="14" cm="1">
        <f t="array" ref="K13">_xlfn.XLOOKUP(L13,Poeng[[#All],[plass ]],Poeng[[#All],[poeng ]],"-",0,1)</f>
        <v>75</v>
      </c>
      <c r="L13" s="112">
        <v>6</v>
      </c>
      <c r="M13" s="46">
        <f t="shared" si="0"/>
        <v>276</v>
      </c>
      <c r="N13" s="23">
        <f t="shared" si="1"/>
        <v>276</v>
      </c>
      <c r="O13" s="23">
        <f t="shared" si="2"/>
        <v>4</v>
      </c>
    </row>
    <row r="14" spans="1:15" x14ac:dyDescent="0.35">
      <c r="A14" s="62">
        <v>13</v>
      </c>
      <c r="B14" s="3" t="s">
        <v>183</v>
      </c>
      <c r="C14" s="3" t="s">
        <v>184</v>
      </c>
      <c r="D14" s="3" t="s">
        <v>27</v>
      </c>
      <c r="E14" s="23" t="s">
        <v>14</v>
      </c>
      <c r="F14" s="4">
        <v>90</v>
      </c>
      <c r="G14" s="4"/>
      <c r="H14" s="4">
        <v>85</v>
      </c>
      <c r="I14" s="4"/>
      <c r="J14" s="4">
        <v>90</v>
      </c>
      <c r="K14" s="14" t="str" cm="1">
        <f t="array" ref="K14">_xlfn.XLOOKUP(L14,Poeng[[#All],[plass ]],Poeng[[#All],[poeng ]],"-",0,1)</f>
        <v>-</v>
      </c>
      <c r="L14" s="80"/>
      <c r="M14" s="46">
        <f t="shared" si="0"/>
        <v>265</v>
      </c>
      <c r="N14" s="23">
        <f t="shared" si="1"/>
        <v>265</v>
      </c>
      <c r="O14" s="23">
        <f t="shared" si="2"/>
        <v>3</v>
      </c>
    </row>
    <row r="15" spans="1:15" x14ac:dyDescent="0.35">
      <c r="A15" s="62">
        <v>14</v>
      </c>
      <c r="B15" s="10" t="s">
        <v>311</v>
      </c>
      <c r="C15" s="10" t="s">
        <v>312</v>
      </c>
      <c r="D15" s="10" t="s">
        <v>27</v>
      </c>
      <c r="E15" s="23" t="s">
        <v>14</v>
      </c>
      <c r="F15" s="7"/>
      <c r="G15" s="7">
        <v>66</v>
      </c>
      <c r="H15" s="7">
        <v>60</v>
      </c>
      <c r="I15" s="7"/>
      <c r="J15" s="7">
        <v>56</v>
      </c>
      <c r="K15" s="14" cm="1">
        <f t="array" ref="K15">_xlfn.XLOOKUP(L15,Poeng[[#All],[plass ]],Poeng[[#All],[poeng ]],"-",0,1)</f>
        <v>66</v>
      </c>
      <c r="L15" s="89">
        <v>9</v>
      </c>
      <c r="M15" s="46">
        <f t="shared" si="0"/>
        <v>248</v>
      </c>
      <c r="N15" s="30">
        <f t="shared" si="1"/>
        <v>248</v>
      </c>
      <c r="O15" s="30">
        <f t="shared" si="2"/>
        <v>4</v>
      </c>
    </row>
    <row r="16" spans="1:15" x14ac:dyDescent="0.35">
      <c r="A16" s="62">
        <v>15</v>
      </c>
      <c r="B16" s="3" t="s">
        <v>189</v>
      </c>
      <c r="C16" s="3" t="s">
        <v>105</v>
      </c>
      <c r="D16" s="3" t="s">
        <v>27</v>
      </c>
      <c r="E16" s="23" t="s">
        <v>14</v>
      </c>
      <c r="F16" s="4">
        <v>69</v>
      </c>
      <c r="G16" s="4">
        <v>80</v>
      </c>
      <c r="H16" s="4"/>
      <c r="I16" s="4"/>
      <c r="J16" s="4">
        <v>72</v>
      </c>
      <c r="K16" s="14" t="str" cm="1">
        <f t="array" ref="K16">_xlfn.XLOOKUP(L16,Poeng[[#All],[plass ]],Poeng[[#All],[poeng ]],"-",0,1)</f>
        <v>-</v>
      </c>
      <c r="L16" s="80"/>
      <c r="M16" s="46">
        <f t="shared" si="0"/>
        <v>221</v>
      </c>
      <c r="N16" s="30">
        <f t="shared" si="1"/>
        <v>221</v>
      </c>
      <c r="O16" s="30">
        <f t="shared" si="2"/>
        <v>3</v>
      </c>
    </row>
    <row r="17" spans="1:15" x14ac:dyDescent="0.35">
      <c r="A17" s="62">
        <v>16</v>
      </c>
      <c r="B17" s="3" t="s">
        <v>195</v>
      </c>
      <c r="C17" s="3" t="s">
        <v>196</v>
      </c>
      <c r="D17" s="3" t="s">
        <v>95</v>
      </c>
      <c r="E17" s="23" t="s">
        <v>14</v>
      </c>
      <c r="F17" s="7">
        <v>58</v>
      </c>
      <c r="G17" s="7"/>
      <c r="H17" s="7"/>
      <c r="I17" s="7"/>
      <c r="J17" s="7">
        <v>60</v>
      </c>
      <c r="K17" s="14" cm="1">
        <f t="array" ref="K17">_xlfn.XLOOKUP(L17,Poeng[[#All],[plass ]],Poeng[[#All],[poeng ]],"-",0,1)</f>
        <v>69</v>
      </c>
      <c r="L17" s="89">
        <v>8</v>
      </c>
      <c r="M17" s="46">
        <f t="shared" si="0"/>
        <v>187</v>
      </c>
      <c r="N17" s="30">
        <f t="shared" si="1"/>
        <v>187</v>
      </c>
      <c r="O17" s="30">
        <f t="shared" si="2"/>
        <v>3</v>
      </c>
    </row>
    <row r="18" spans="1:15" x14ac:dyDescent="0.35">
      <c r="A18" s="62">
        <v>17</v>
      </c>
      <c r="B18" s="10" t="s">
        <v>310</v>
      </c>
      <c r="C18" s="10" t="s">
        <v>290</v>
      </c>
      <c r="D18" s="10" t="s">
        <v>221</v>
      </c>
      <c r="E18" s="23" t="s">
        <v>14</v>
      </c>
      <c r="F18" s="7"/>
      <c r="G18" s="7">
        <v>75</v>
      </c>
      <c r="H18" s="7"/>
      <c r="I18" s="7"/>
      <c r="J18" s="7"/>
      <c r="K18" s="14" t="str" cm="1">
        <f t="array" ref="K18">_xlfn.XLOOKUP(L18,Poeng[[#All],[plass ]],Poeng[[#All],[poeng ]],"-",0,1)</f>
        <v>-</v>
      </c>
      <c r="L18" s="89"/>
      <c r="M18" s="46">
        <f t="shared" si="0"/>
        <v>75</v>
      </c>
      <c r="N18" s="30">
        <f t="shared" si="1"/>
        <v>75</v>
      </c>
      <c r="O18" s="30">
        <f t="shared" si="2"/>
        <v>1</v>
      </c>
    </row>
    <row r="19" spans="1:15" x14ac:dyDescent="0.35">
      <c r="A19" s="62">
        <v>18</v>
      </c>
      <c r="B19" s="3" t="s">
        <v>201</v>
      </c>
      <c r="C19" s="3" t="s">
        <v>202</v>
      </c>
      <c r="D19" s="3" t="s">
        <v>60</v>
      </c>
      <c r="E19" s="23" t="s">
        <v>14</v>
      </c>
      <c r="F19" s="7">
        <v>52</v>
      </c>
      <c r="G19" s="7"/>
      <c r="H19" s="7"/>
      <c r="I19" s="7"/>
      <c r="J19" s="7"/>
      <c r="K19" s="14" t="str" cm="1">
        <f t="array" ref="K19">_xlfn.XLOOKUP(L19,Poeng[[#All],[plass ]],Poeng[[#All],[poeng ]],"-",0,1)</f>
        <v>-</v>
      </c>
      <c r="L19" s="89"/>
      <c r="M19" s="46">
        <f t="shared" si="0"/>
        <v>52</v>
      </c>
      <c r="N19" s="30">
        <f t="shared" si="1"/>
        <v>52</v>
      </c>
      <c r="O19" s="30">
        <f t="shared" si="2"/>
        <v>1</v>
      </c>
    </row>
    <row r="20" spans="1:15" x14ac:dyDescent="0.35">
      <c r="A20" s="19"/>
      <c r="B20" s="10"/>
      <c r="C20" s="10"/>
      <c r="D20" s="10"/>
      <c r="E20" s="23" t="s">
        <v>14</v>
      </c>
      <c r="F20" s="7"/>
      <c r="G20" s="7"/>
      <c r="H20" s="7"/>
      <c r="I20" s="7"/>
      <c r="J20" s="7"/>
      <c r="K20" s="14" t="str" cm="1">
        <f t="array" ref="K20">_xlfn.XLOOKUP(L20,Poeng[[#All],[plass ]],Poeng[[#All],[poeng ]],"-",0,1)</f>
        <v>-</v>
      </c>
      <c r="L20" s="89"/>
      <c r="M20" s="47"/>
      <c r="N20" s="30">
        <f t="shared" si="1"/>
        <v>0</v>
      </c>
      <c r="O20" s="30">
        <f t="shared" si="2"/>
        <v>0</v>
      </c>
    </row>
    <row r="21" spans="1:15" x14ac:dyDescent="0.35">
      <c r="A21" s="19"/>
      <c r="B21" s="10"/>
      <c r="C21" s="10"/>
      <c r="D21" s="10"/>
      <c r="E21" s="23" t="s">
        <v>14</v>
      </c>
      <c r="F21" s="7"/>
      <c r="G21" s="7"/>
      <c r="H21" s="7"/>
      <c r="I21" s="7"/>
      <c r="J21" s="7"/>
      <c r="K21" s="14" t="str" cm="1">
        <f t="array" ref="K21">_xlfn.XLOOKUP(L21,Poeng[[#All],[plass ]],Poeng[[#All],[poeng ]],"-",0,1)</f>
        <v>-</v>
      </c>
      <c r="L21" s="89"/>
      <c r="M21" s="47"/>
      <c r="N21" s="30">
        <f t="shared" si="1"/>
        <v>0</v>
      </c>
      <c r="O21" s="30">
        <f t="shared" si="2"/>
        <v>0</v>
      </c>
    </row>
    <row r="22" spans="1:15" x14ac:dyDescent="0.35">
      <c r="A22" s="19"/>
      <c r="B22" s="10"/>
      <c r="C22" s="10"/>
      <c r="D22" s="10"/>
      <c r="E22" s="23" t="s">
        <v>14</v>
      </c>
      <c r="F22" s="7"/>
      <c r="G22" s="7"/>
      <c r="H22" s="7"/>
      <c r="I22" s="7"/>
      <c r="J22" s="7"/>
      <c r="K22" s="14" t="str" cm="1">
        <f t="array" ref="K22">_xlfn.XLOOKUP(L22,Poeng[[#All],[plass ]],Poeng[[#All],[poeng ]],"-",0,1)</f>
        <v>-</v>
      </c>
      <c r="L22" s="89"/>
      <c r="M22" s="47"/>
      <c r="N22" s="30">
        <f t="shared" si="1"/>
        <v>0</v>
      </c>
      <c r="O22" s="30">
        <f t="shared" si="2"/>
        <v>0</v>
      </c>
    </row>
    <row r="23" spans="1:15" x14ac:dyDescent="0.35">
      <c r="A23" s="68"/>
      <c r="B23" s="16"/>
      <c r="C23" s="16"/>
      <c r="D23" s="16"/>
      <c r="E23" s="30" t="s">
        <v>14</v>
      </c>
      <c r="F23" s="34"/>
      <c r="G23" s="34"/>
      <c r="H23" s="34"/>
      <c r="I23" s="34"/>
      <c r="J23" s="34"/>
      <c r="K23" s="14" t="str" cm="1">
        <f t="array" ref="K23">_xlfn.XLOOKUP(L23,Poeng[[#All],[plass ]],Poeng[[#All],[poeng ]],"-",0,1)</f>
        <v>-</v>
      </c>
      <c r="L23" s="89"/>
      <c r="M23" s="47"/>
      <c r="N23" s="30">
        <f t="shared" si="1"/>
        <v>0</v>
      </c>
      <c r="O23" s="30">
        <f t="shared" si="2"/>
        <v>0</v>
      </c>
    </row>
  </sheetData>
  <sortState xmlns:xlrd2="http://schemas.microsoft.com/office/spreadsheetml/2017/richdata2" ref="A2:L10">
    <sortCondition descending="1" ref="L2:L10"/>
  </sortState>
  <phoneticPr fontId="9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4BFC8-F10B-487D-AEFD-40D82E75CC3C}">
  <dimension ref="A1:O15"/>
  <sheetViews>
    <sheetView workbookViewId="0">
      <selection activeCell="B19" sqref="B19"/>
    </sheetView>
  </sheetViews>
  <sheetFormatPr baseColWidth="10" defaultColWidth="11.54296875" defaultRowHeight="14.5" x14ac:dyDescent="0.35"/>
  <cols>
    <col min="1" max="1" width="7.08984375" customWidth="1"/>
    <col min="2" max="2" width="20.36328125" customWidth="1"/>
    <col min="3" max="3" width="16.90625" customWidth="1"/>
    <col min="4" max="4" width="17.54296875" customWidth="1"/>
    <col min="5" max="5" width="8.08984375" customWidth="1"/>
    <col min="6" max="11" width="5.90625" customWidth="1"/>
    <col min="13" max="13" width="14" customWidth="1"/>
    <col min="14" max="14" width="16.36328125" customWidth="1"/>
  </cols>
  <sheetData>
    <row r="1" spans="1:15" ht="15" thickBot="1" x14ac:dyDescent="0.4">
      <c r="A1" s="24" t="s">
        <v>0</v>
      </c>
      <c r="B1" s="24" t="s">
        <v>2</v>
      </c>
      <c r="C1" s="25" t="s">
        <v>1</v>
      </c>
      <c r="D1" s="26" t="s">
        <v>3</v>
      </c>
      <c r="E1" s="26" t="s">
        <v>4</v>
      </c>
      <c r="F1" s="27" t="s">
        <v>19</v>
      </c>
      <c r="G1" s="27" t="s">
        <v>20</v>
      </c>
      <c r="H1" s="27" t="s">
        <v>21</v>
      </c>
      <c r="I1" s="27" t="s">
        <v>22</v>
      </c>
      <c r="J1" s="27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98" t="s">
        <v>402</v>
      </c>
    </row>
    <row r="2" spans="1:15" x14ac:dyDescent="0.35">
      <c r="A2" s="127">
        <v>1</v>
      </c>
      <c r="B2" s="115" t="s">
        <v>233</v>
      </c>
      <c r="C2" s="115" t="s">
        <v>258</v>
      </c>
      <c r="D2" s="115" t="s">
        <v>316</v>
      </c>
      <c r="E2" s="105" t="s">
        <v>11</v>
      </c>
      <c r="F2" s="106"/>
      <c r="G2" s="105">
        <v>100</v>
      </c>
      <c r="H2" s="105">
        <v>100</v>
      </c>
      <c r="I2" s="105">
        <v>100</v>
      </c>
      <c r="J2" s="105">
        <v>95</v>
      </c>
      <c r="K2" s="57" cm="1">
        <f t="array" ref="K2">_xlfn.XLOOKUP(L2,Poeng[[#All],[plass ]],Poeng[[#All],[poeng ]],"-",0,1)</f>
        <v>100</v>
      </c>
      <c r="L2" s="107">
        <v>1</v>
      </c>
      <c r="M2" s="45">
        <f t="shared" ref="M2:M13" si="0">SUM(F2:K2)</f>
        <v>495</v>
      </c>
      <c r="N2" s="128">
        <f t="shared" ref="N2:N15" si="1">M2-IF(O2&gt;5,MIN(E2:K2),0)</f>
        <v>495</v>
      </c>
      <c r="O2" s="129">
        <f t="shared" ref="O2:O15" si="2">COUNT(E2:K2)</f>
        <v>5</v>
      </c>
    </row>
    <row r="3" spans="1:15" x14ac:dyDescent="0.35">
      <c r="A3" s="103">
        <v>2</v>
      </c>
      <c r="B3" s="104" t="s">
        <v>172</v>
      </c>
      <c r="C3" s="104" t="s">
        <v>173</v>
      </c>
      <c r="D3" s="104" t="s">
        <v>171</v>
      </c>
      <c r="E3" s="105" t="s">
        <v>11</v>
      </c>
      <c r="F3" s="106">
        <v>100</v>
      </c>
      <c r="G3" s="105">
        <v>95</v>
      </c>
      <c r="H3" s="105">
        <v>85</v>
      </c>
      <c r="I3" s="105"/>
      <c r="J3" s="105"/>
      <c r="K3" s="57" cm="1">
        <f t="array" ref="K3">_xlfn.XLOOKUP(L3,Poeng[[#All],[plass ]],Poeng[[#All],[poeng ]],"-",0,1)</f>
        <v>95</v>
      </c>
      <c r="L3" s="107">
        <v>2</v>
      </c>
      <c r="M3" s="108">
        <f t="shared" si="0"/>
        <v>375</v>
      </c>
      <c r="N3" s="78">
        <f t="shared" si="1"/>
        <v>375</v>
      </c>
      <c r="O3" s="105">
        <f t="shared" si="2"/>
        <v>4</v>
      </c>
    </row>
    <row r="4" spans="1:15" s="109" customFormat="1" x14ac:dyDescent="0.35">
      <c r="A4" s="127">
        <v>3</v>
      </c>
      <c r="B4" s="104" t="s">
        <v>176</v>
      </c>
      <c r="C4" s="104" t="s">
        <v>177</v>
      </c>
      <c r="D4" s="104" t="s">
        <v>30</v>
      </c>
      <c r="E4" s="105" t="s">
        <v>11</v>
      </c>
      <c r="F4" s="106">
        <v>90</v>
      </c>
      <c r="G4" s="105"/>
      <c r="H4" s="105">
        <v>80</v>
      </c>
      <c r="I4" s="105"/>
      <c r="J4" s="105">
        <v>80</v>
      </c>
      <c r="K4" s="118" cm="1">
        <f t="array" ref="K4">_xlfn.XLOOKUP(L4,Poeng[[#All],[plass ]],Poeng[[#All],[poeng ]],"-",0,1)</f>
        <v>90</v>
      </c>
      <c r="L4" s="119">
        <v>3</v>
      </c>
      <c r="M4" s="120">
        <f t="shared" si="0"/>
        <v>340</v>
      </c>
      <c r="N4" s="94">
        <f t="shared" si="1"/>
        <v>340</v>
      </c>
      <c r="O4" s="105">
        <f t="shared" si="2"/>
        <v>4</v>
      </c>
    </row>
    <row r="5" spans="1:15" x14ac:dyDescent="0.35">
      <c r="A5" s="62">
        <v>4</v>
      </c>
      <c r="B5" s="10" t="s">
        <v>346</v>
      </c>
      <c r="C5" s="10" t="s">
        <v>347</v>
      </c>
      <c r="D5" s="10" t="s">
        <v>280</v>
      </c>
      <c r="E5" s="21" t="s">
        <v>11</v>
      </c>
      <c r="F5" s="7"/>
      <c r="G5" s="21"/>
      <c r="H5" s="21">
        <v>95</v>
      </c>
      <c r="I5" s="21"/>
      <c r="J5" s="21">
        <v>100</v>
      </c>
      <c r="K5" s="14" t="str" cm="1">
        <f t="array" ref="K5">_xlfn.XLOOKUP(L5,Poeng[[#All],[plass ]],Poeng[[#All],[poeng ]],"-",0,1)</f>
        <v>-</v>
      </c>
      <c r="L5" s="87"/>
      <c r="M5" s="46">
        <f t="shared" si="0"/>
        <v>195</v>
      </c>
      <c r="N5" s="23">
        <f t="shared" si="1"/>
        <v>195</v>
      </c>
      <c r="O5" s="21">
        <f t="shared" si="2"/>
        <v>2</v>
      </c>
    </row>
    <row r="6" spans="1:15" x14ac:dyDescent="0.35">
      <c r="A6" s="64">
        <v>5</v>
      </c>
      <c r="B6" s="10" t="s">
        <v>371</v>
      </c>
      <c r="C6" s="10" t="s">
        <v>90</v>
      </c>
      <c r="D6" s="12" t="s">
        <v>372</v>
      </c>
      <c r="E6" s="21" t="s">
        <v>11</v>
      </c>
      <c r="F6" s="4"/>
      <c r="G6" s="21"/>
      <c r="H6" s="21"/>
      <c r="I6" s="21">
        <v>95</v>
      </c>
      <c r="J6" s="21"/>
      <c r="K6" s="14" cm="1">
        <f t="array" ref="K6">_xlfn.XLOOKUP(L6,Poeng[[#All],[plass ]],Poeng[[#All],[poeng ]],"-",0,1)</f>
        <v>85</v>
      </c>
      <c r="L6" s="88">
        <v>4</v>
      </c>
      <c r="M6" s="46">
        <f t="shared" si="0"/>
        <v>180</v>
      </c>
      <c r="N6" s="23">
        <f t="shared" si="1"/>
        <v>180</v>
      </c>
      <c r="O6" s="21">
        <f t="shared" si="2"/>
        <v>2</v>
      </c>
    </row>
    <row r="7" spans="1:15" x14ac:dyDescent="0.35">
      <c r="A7" s="62">
        <v>6</v>
      </c>
      <c r="B7" s="10" t="s">
        <v>348</v>
      </c>
      <c r="C7" s="10" t="s">
        <v>261</v>
      </c>
      <c r="D7" s="12" t="s">
        <v>30</v>
      </c>
      <c r="E7" s="21" t="s">
        <v>11</v>
      </c>
      <c r="F7" s="4"/>
      <c r="G7" s="21"/>
      <c r="H7" s="21">
        <v>90</v>
      </c>
      <c r="I7" s="21"/>
      <c r="J7" s="21">
        <v>85</v>
      </c>
      <c r="K7" s="14" t="str" cm="1">
        <f t="array" ref="K7">_xlfn.XLOOKUP(L7,Poeng[[#All],[plass ]],Poeng[[#All],[poeng ]],"-",0,1)</f>
        <v>-</v>
      </c>
      <c r="L7" s="80"/>
      <c r="M7" s="46">
        <f t="shared" si="0"/>
        <v>175</v>
      </c>
      <c r="N7" s="23">
        <f t="shared" si="1"/>
        <v>175</v>
      </c>
      <c r="O7" s="21">
        <f t="shared" si="2"/>
        <v>2</v>
      </c>
    </row>
    <row r="8" spans="1:15" x14ac:dyDescent="0.35">
      <c r="A8" s="64">
        <v>6</v>
      </c>
      <c r="B8" s="3" t="s">
        <v>174</v>
      </c>
      <c r="C8" s="3" t="s">
        <v>175</v>
      </c>
      <c r="D8" s="3" t="s">
        <v>30</v>
      </c>
      <c r="E8" s="21" t="s">
        <v>11</v>
      </c>
      <c r="F8" s="4">
        <v>95</v>
      </c>
      <c r="G8" s="21"/>
      <c r="H8" s="21"/>
      <c r="I8" s="21"/>
      <c r="J8" s="21"/>
      <c r="K8" s="14" cm="1">
        <f t="array" ref="K8">_xlfn.XLOOKUP(L8,Poeng[[#All],[plass ]],Poeng[[#All],[poeng ]],"-",0,1)</f>
        <v>80</v>
      </c>
      <c r="L8" s="80">
        <v>5</v>
      </c>
      <c r="M8" s="46">
        <f t="shared" si="0"/>
        <v>175</v>
      </c>
      <c r="N8" s="23">
        <f t="shared" si="1"/>
        <v>175</v>
      </c>
      <c r="O8" s="21">
        <f t="shared" si="2"/>
        <v>2</v>
      </c>
    </row>
    <row r="9" spans="1:15" x14ac:dyDescent="0.35">
      <c r="A9" s="62">
        <v>8</v>
      </c>
      <c r="B9" s="10" t="s">
        <v>317</v>
      </c>
      <c r="C9" s="10" t="s">
        <v>303</v>
      </c>
      <c r="D9" s="10" t="s">
        <v>304</v>
      </c>
      <c r="E9" s="21" t="s">
        <v>11</v>
      </c>
      <c r="F9" s="4"/>
      <c r="G9" s="21">
        <v>90</v>
      </c>
      <c r="H9" s="21"/>
      <c r="I9" s="21"/>
      <c r="J9" s="21"/>
      <c r="K9" s="14" t="str" cm="1">
        <f t="array" ref="K9">_xlfn.XLOOKUP(L9,Poeng[[#All],[plass ]],Poeng[[#All],[poeng ]],"-",0,1)</f>
        <v>-</v>
      </c>
      <c r="L9" s="80"/>
      <c r="M9" s="46">
        <f t="shared" si="0"/>
        <v>90</v>
      </c>
      <c r="N9" s="23">
        <f t="shared" si="1"/>
        <v>90</v>
      </c>
      <c r="O9" s="21">
        <f t="shared" si="2"/>
        <v>1</v>
      </c>
    </row>
    <row r="10" spans="1:15" ht="15.75" customHeight="1" x14ac:dyDescent="0.35">
      <c r="A10" s="64">
        <v>8</v>
      </c>
      <c r="B10" s="5" t="s">
        <v>389</v>
      </c>
      <c r="C10" s="5" t="s">
        <v>390</v>
      </c>
      <c r="D10" s="5" t="s">
        <v>27</v>
      </c>
      <c r="E10" s="21" t="s">
        <v>11</v>
      </c>
      <c r="F10" s="4"/>
      <c r="G10" s="21"/>
      <c r="H10" s="21"/>
      <c r="I10" s="21"/>
      <c r="J10" s="21">
        <v>90</v>
      </c>
      <c r="K10" s="14" t="str" cm="1">
        <f t="array" ref="K10">_xlfn.XLOOKUP(L10,Poeng[[#All],[plass ]],Poeng[[#All],[poeng ]],"-",0,1)</f>
        <v>-</v>
      </c>
      <c r="L10" s="80"/>
      <c r="M10" s="46">
        <f t="shared" si="0"/>
        <v>90</v>
      </c>
      <c r="N10" s="23">
        <f t="shared" si="1"/>
        <v>90</v>
      </c>
      <c r="O10" s="21">
        <f t="shared" si="2"/>
        <v>1</v>
      </c>
    </row>
    <row r="11" spans="1:15" x14ac:dyDescent="0.35">
      <c r="A11" s="62">
        <v>10</v>
      </c>
      <c r="B11" s="3" t="s">
        <v>178</v>
      </c>
      <c r="C11" s="3" t="s">
        <v>179</v>
      </c>
      <c r="D11" s="3" t="s">
        <v>30</v>
      </c>
      <c r="E11" s="21" t="s">
        <v>11</v>
      </c>
      <c r="F11" s="4">
        <v>85</v>
      </c>
      <c r="G11" s="21"/>
      <c r="H11" s="21"/>
      <c r="I11" s="21"/>
      <c r="J11" s="21"/>
      <c r="K11" s="14" t="str" cm="1">
        <f t="array" ref="K11">_xlfn.XLOOKUP(L11,Poeng[[#All],[plass ]],Poeng[[#All],[poeng ]],"-",0,1)</f>
        <v>-</v>
      </c>
      <c r="L11" s="80"/>
      <c r="M11" s="46">
        <f t="shared" si="0"/>
        <v>85</v>
      </c>
      <c r="N11" s="23">
        <f t="shared" si="1"/>
        <v>85</v>
      </c>
      <c r="O11" s="21">
        <f t="shared" si="2"/>
        <v>1</v>
      </c>
    </row>
    <row r="12" spans="1:15" x14ac:dyDescent="0.35">
      <c r="A12" s="64">
        <v>10</v>
      </c>
      <c r="B12" s="16" t="s">
        <v>318</v>
      </c>
      <c r="C12" s="10" t="s">
        <v>319</v>
      </c>
      <c r="D12" s="10" t="s">
        <v>81</v>
      </c>
      <c r="E12" s="21" t="s">
        <v>11</v>
      </c>
      <c r="F12" s="4"/>
      <c r="G12" s="21">
        <v>85</v>
      </c>
      <c r="H12" s="21"/>
      <c r="I12" s="21"/>
      <c r="J12" s="21"/>
      <c r="K12" s="14" t="str" cm="1">
        <f t="array" ref="K12">_xlfn.XLOOKUP(L12,Poeng[[#All],[plass ]],Poeng[[#All],[poeng ]],"-",0,1)</f>
        <v>-</v>
      </c>
      <c r="L12" s="88"/>
      <c r="M12" s="46">
        <f t="shared" si="0"/>
        <v>85</v>
      </c>
      <c r="N12" s="23">
        <f t="shared" si="1"/>
        <v>85</v>
      </c>
      <c r="O12" s="21">
        <f t="shared" si="2"/>
        <v>1</v>
      </c>
    </row>
    <row r="13" spans="1:15" x14ac:dyDescent="0.35">
      <c r="A13" s="62">
        <v>12</v>
      </c>
      <c r="B13" s="16" t="s">
        <v>391</v>
      </c>
      <c r="C13" s="10" t="s">
        <v>392</v>
      </c>
      <c r="D13" s="3" t="s">
        <v>30</v>
      </c>
      <c r="E13" s="21" t="s">
        <v>11</v>
      </c>
      <c r="F13" s="7"/>
      <c r="G13" s="21"/>
      <c r="H13" s="21"/>
      <c r="I13" s="21"/>
      <c r="J13" s="21">
        <v>75</v>
      </c>
      <c r="K13" s="14" t="str" cm="1">
        <f t="array" ref="K13">_xlfn.XLOOKUP(L13,Poeng[[#All],[plass ]],Poeng[[#All],[poeng ]],"-",0,1)</f>
        <v>-</v>
      </c>
      <c r="L13" s="88"/>
      <c r="M13" s="46">
        <f t="shared" si="0"/>
        <v>75</v>
      </c>
      <c r="N13" s="23">
        <f t="shared" si="1"/>
        <v>75</v>
      </c>
      <c r="O13" s="21">
        <f t="shared" si="2"/>
        <v>1</v>
      </c>
    </row>
    <row r="14" spans="1:15" x14ac:dyDescent="0.35">
      <c r="A14" s="11"/>
      <c r="B14" s="10"/>
      <c r="C14" s="10"/>
      <c r="D14" s="3"/>
      <c r="E14" s="97"/>
      <c r="F14" s="3"/>
      <c r="G14" s="97"/>
      <c r="H14" s="97"/>
      <c r="I14" s="97"/>
      <c r="J14" s="97"/>
      <c r="K14" s="14" t="str" cm="1">
        <f t="array" ref="K14">_xlfn.XLOOKUP(L14,Poeng[[#All],[plass ]],Poeng[[#All],[poeng ]],"-",0,1)</f>
        <v>-</v>
      </c>
      <c r="L14" s="89"/>
      <c r="M14" s="46"/>
      <c r="N14" s="23">
        <f t="shared" si="1"/>
        <v>0</v>
      </c>
      <c r="O14" s="21">
        <f t="shared" si="2"/>
        <v>0</v>
      </c>
    </row>
    <row r="15" spans="1:15" x14ac:dyDescent="0.35">
      <c r="A15" s="11"/>
      <c r="B15" s="10"/>
      <c r="C15" s="10"/>
      <c r="D15" s="3"/>
      <c r="E15" s="97"/>
      <c r="F15" s="3"/>
      <c r="G15" s="97"/>
      <c r="H15" s="97"/>
      <c r="I15" s="97"/>
      <c r="J15" s="97"/>
      <c r="K15" s="14" t="str" cm="1">
        <f t="array" ref="K15">_xlfn.XLOOKUP(L15,Poeng[[#All],[plass ]],Poeng[[#All],[poeng ]],"-",0,1)</f>
        <v>-</v>
      </c>
      <c r="L15" s="89"/>
      <c r="M15" s="47"/>
      <c r="N15" s="30">
        <f t="shared" si="1"/>
        <v>0</v>
      </c>
      <c r="O15" s="35">
        <f t="shared" si="2"/>
        <v>0</v>
      </c>
    </row>
  </sheetData>
  <sortState xmlns:xlrd2="http://schemas.microsoft.com/office/spreadsheetml/2017/richdata2" ref="B2:L10">
    <sortCondition descending="1" ref="L2:L10"/>
  </sortState>
  <phoneticPr fontId="9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4998E-285A-466C-AF86-C24476242492}">
  <dimension ref="A1:V17"/>
  <sheetViews>
    <sheetView workbookViewId="0">
      <selection activeCell="C23" sqref="C23"/>
    </sheetView>
  </sheetViews>
  <sheetFormatPr baseColWidth="10" defaultColWidth="11.54296875" defaultRowHeight="14.5" x14ac:dyDescent="0.35"/>
  <cols>
    <col min="1" max="1" width="7.54296875" customWidth="1"/>
    <col min="2" max="2" width="19.453125" customWidth="1"/>
    <col min="3" max="3" width="19.453125" bestFit="1" customWidth="1"/>
    <col min="4" max="4" width="16.08984375" customWidth="1"/>
    <col min="5" max="5" width="8.08984375" customWidth="1"/>
    <col min="6" max="11" width="5.90625" customWidth="1"/>
    <col min="12" max="12" width="10.36328125" customWidth="1"/>
    <col min="13" max="13" width="13.6328125" customWidth="1"/>
    <col min="14" max="14" width="17.54296875" customWidth="1"/>
  </cols>
  <sheetData>
    <row r="1" spans="1:22" ht="15" thickBot="1" x14ac:dyDescent="0.4">
      <c r="A1" s="42" t="s">
        <v>0</v>
      </c>
      <c r="B1" s="43" t="s">
        <v>2</v>
      </c>
      <c r="C1" s="43" t="s">
        <v>1</v>
      </c>
      <c r="D1" s="43" t="s">
        <v>3</v>
      </c>
      <c r="E1" s="43" t="s">
        <v>4</v>
      </c>
      <c r="F1" s="44" t="s">
        <v>19</v>
      </c>
      <c r="G1" s="44" t="s">
        <v>20</v>
      </c>
      <c r="H1" s="44" t="s">
        <v>21</v>
      </c>
      <c r="I1" s="44" t="s">
        <v>22</v>
      </c>
      <c r="J1" s="44" t="s">
        <v>23</v>
      </c>
      <c r="K1" s="54" t="s">
        <v>24</v>
      </c>
      <c r="L1" s="44" t="s">
        <v>400</v>
      </c>
      <c r="M1" s="95" t="s">
        <v>401</v>
      </c>
      <c r="N1" s="95" t="s">
        <v>397</v>
      </c>
      <c r="O1" s="44" t="s">
        <v>402</v>
      </c>
      <c r="P1" s="15"/>
      <c r="Q1" s="15"/>
      <c r="R1" s="15"/>
      <c r="S1" s="15"/>
      <c r="T1" s="15"/>
      <c r="U1" s="15"/>
      <c r="V1" s="15"/>
    </row>
    <row r="2" spans="1:22" x14ac:dyDescent="0.35">
      <c r="A2" s="103">
        <v>1</v>
      </c>
      <c r="B2" s="104" t="s">
        <v>157</v>
      </c>
      <c r="C2" s="104" t="s">
        <v>158</v>
      </c>
      <c r="D2" s="104" t="s">
        <v>171</v>
      </c>
      <c r="E2" s="105" t="s">
        <v>10</v>
      </c>
      <c r="F2" s="106">
        <v>100</v>
      </c>
      <c r="G2" s="105">
        <v>100</v>
      </c>
      <c r="H2" s="105">
        <v>100</v>
      </c>
      <c r="I2" s="105">
        <v>100</v>
      </c>
      <c r="J2" s="105"/>
      <c r="K2" s="57" cm="1">
        <f t="array" ref="K2">_xlfn.XLOOKUP(L2,Poeng[[#All],[plass ]],Poeng[[#All],[poeng ]],"-",0,1)</f>
        <v>95</v>
      </c>
      <c r="L2" s="107">
        <v>2</v>
      </c>
      <c r="M2" s="45">
        <f t="shared" ref="M2:M17" si="0">SUM(F2:K2)</f>
        <v>495</v>
      </c>
      <c r="N2" s="128">
        <f t="shared" ref="N2:N17" si="1">M2-IF(O2&gt;5,MIN(E2:K2),0)</f>
        <v>495</v>
      </c>
      <c r="O2" s="129">
        <f t="shared" ref="O2:O17" si="2">COUNT(E2:K2)</f>
        <v>5</v>
      </c>
      <c r="S2" s="15"/>
      <c r="T2" s="15"/>
      <c r="U2" s="15"/>
      <c r="V2" s="15"/>
    </row>
    <row r="3" spans="1:22" x14ac:dyDescent="0.35">
      <c r="A3" s="103">
        <v>2</v>
      </c>
      <c r="B3" s="104" t="s">
        <v>163</v>
      </c>
      <c r="C3" s="104" t="s">
        <v>162</v>
      </c>
      <c r="D3" s="104" t="s">
        <v>30</v>
      </c>
      <c r="E3" s="105" t="s">
        <v>10</v>
      </c>
      <c r="F3" s="106">
        <v>85</v>
      </c>
      <c r="G3" s="105">
        <v>95</v>
      </c>
      <c r="H3" s="105"/>
      <c r="I3" s="105">
        <v>95</v>
      </c>
      <c r="J3" s="105">
        <v>100</v>
      </c>
      <c r="K3" s="118" cm="1">
        <f t="array" ref="K3">_xlfn.XLOOKUP(L3,Poeng[[#All],[plass ]],Poeng[[#All],[poeng ]],"-",0,1)</f>
        <v>85</v>
      </c>
      <c r="L3" s="119">
        <v>4</v>
      </c>
      <c r="M3" s="120">
        <f t="shared" si="0"/>
        <v>460</v>
      </c>
      <c r="N3" s="94">
        <f t="shared" si="1"/>
        <v>460</v>
      </c>
      <c r="O3" s="105">
        <f t="shared" si="2"/>
        <v>5</v>
      </c>
      <c r="S3" s="15"/>
      <c r="T3" s="15"/>
      <c r="U3" s="15"/>
      <c r="V3" s="15"/>
    </row>
    <row r="4" spans="1:22" x14ac:dyDescent="0.35">
      <c r="A4" s="103">
        <v>3</v>
      </c>
      <c r="B4" s="104" t="s">
        <v>166</v>
      </c>
      <c r="C4" s="104" t="s">
        <v>83</v>
      </c>
      <c r="D4" s="104" t="s">
        <v>145</v>
      </c>
      <c r="E4" s="105" t="s">
        <v>10</v>
      </c>
      <c r="F4" s="106">
        <v>75</v>
      </c>
      <c r="G4" s="105">
        <v>80</v>
      </c>
      <c r="H4" s="105">
        <v>90</v>
      </c>
      <c r="I4" s="105">
        <v>85</v>
      </c>
      <c r="J4" s="105">
        <v>90</v>
      </c>
      <c r="K4" s="57" cm="1">
        <f t="array" ref="K4">_xlfn.XLOOKUP(L4,Poeng[[#All],[plass ]],Poeng[[#All],[poeng ]],"-",0,1)</f>
        <v>90</v>
      </c>
      <c r="L4" s="107">
        <v>3</v>
      </c>
      <c r="M4" s="108">
        <f t="shared" si="0"/>
        <v>510</v>
      </c>
      <c r="N4" s="78">
        <f t="shared" si="1"/>
        <v>435</v>
      </c>
      <c r="O4" s="105">
        <f t="shared" si="2"/>
        <v>6</v>
      </c>
      <c r="S4" s="15"/>
      <c r="T4" s="15"/>
      <c r="U4" s="15"/>
      <c r="V4" s="15"/>
    </row>
    <row r="5" spans="1:22" x14ac:dyDescent="0.35">
      <c r="A5" s="103">
        <v>4</v>
      </c>
      <c r="B5" s="104" t="s">
        <v>161</v>
      </c>
      <c r="C5" s="104" t="s">
        <v>162</v>
      </c>
      <c r="D5" s="104" t="s">
        <v>30</v>
      </c>
      <c r="E5" s="105" t="s">
        <v>10</v>
      </c>
      <c r="F5" s="106">
        <v>90</v>
      </c>
      <c r="G5" s="105">
        <v>90</v>
      </c>
      <c r="H5" s="105"/>
      <c r="I5" s="105">
        <v>90</v>
      </c>
      <c r="J5" s="105">
        <v>85</v>
      </c>
      <c r="K5" s="57" cm="1">
        <f t="array" ref="K5">_xlfn.XLOOKUP(L5,Poeng[[#All],[plass ]],Poeng[[#All],[poeng ]],"-",0,1)</f>
        <v>75</v>
      </c>
      <c r="L5" s="107">
        <v>6</v>
      </c>
      <c r="M5" s="108">
        <f t="shared" si="0"/>
        <v>430</v>
      </c>
      <c r="N5" s="78">
        <f t="shared" si="1"/>
        <v>430</v>
      </c>
      <c r="O5" s="105">
        <f t="shared" si="2"/>
        <v>5</v>
      </c>
      <c r="S5" s="15"/>
      <c r="T5" s="15"/>
      <c r="U5" s="15"/>
      <c r="V5" s="15"/>
    </row>
    <row r="6" spans="1:22" x14ac:dyDescent="0.35">
      <c r="A6" s="103">
        <v>5</v>
      </c>
      <c r="B6" s="104" t="s">
        <v>164</v>
      </c>
      <c r="C6" s="104" t="s">
        <v>165</v>
      </c>
      <c r="D6" s="104" t="s">
        <v>43</v>
      </c>
      <c r="E6" s="105" t="s">
        <v>10</v>
      </c>
      <c r="F6" s="106">
        <v>80</v>
      </c>
      <c r="G6" s="105">
        <v>85</v>
      </c>
      <c r="H6" s="105"/>
      <c r="I6" s="105">
        <v>80</v>
      </c>
      <c r="J6" s="105"/>
      <c r="K6" s="57" cm="1">
        <f t="array" ref="K6">_xlfn.XLOOKUP(L6,Poeng[[#All],[plass ]],Poeng[[#All],[poeng ]],"-",0,1)</f>
        <v>72</v>
      </c>
      <c r="L6" s="126">
        <v>7</v>
      </c>
      <c r="M6" s="108">
        <f t="shared" si="0"/>
        <v>317</v>
      </c>
      <c r="N6" s="78">
        <f t="shared" si="1"/>
        <v>317</v>
      </c>
      <c r="O6" s="105">
        <f t="shared" si="2"/>
        <v>4</v>
      </c>
      <c r="S6" s="15"/>
      <c r="T6" s="15"/>
      <c r="U6" s="15"/>
      <c r="V6" s="15"/>
    </row>
    <row r="7" spans="1:22" s="109" customFormat="1" x14ac:dyDescent="0.35">
      <c r="A7" s="103">
        <v>6</v>
      </c>
      <c r="B7" s="110" t="s">
        <v>344</v>
      </c>
      <c r="C7" s="110" t="s">
        <v>345</v>
      </c>
      <c r="D7" s="110" t="s">
        <v>30</v>
      </c>
      <c r="E7" s="105" t="s">
        <v>10</v>
      </c>
      <c r="F7" s="106"/>
      <c r="G7" s="105"/>
      <c r="H7" s="105">
        <v>95</v>
      </c>
      <c r="I7" s="105"/>
      <c r="J7" s="105">
        <v>95</v>
      </c>
      <c r="K7" s="57" cm="1">
        <f t="array" ref="K7">_xlfn.XLOOKUP(L7,Poeng[[#All],[plass ]],Poeng[[#All],[poeng ]],"-",0,1)</f>
        <v>100</v>
      </c>
      <c r="L7" s="107">
        <v>1</v>
      </c>
      <c r="M7" s="108">
        <f t="shared" si="0"/>
        <v>290</v>
      </c>
      <c r="N7" s="78">
        <f t="shared" si="1"/>
        <v>290</v>
      </c>
      <c r="O7" s="105">
        <f t="shared" si="2"/>
        <v>3</v>
      </c>
      <c r="S7" s="111"/>
      <c r="T7" s="111"/>
      <c r="U7" s="111"/>
      <c r="V7" s="111"/>
    </row>
    <row r="8" spans="1:22" x14ac:dyDescent="0.35">
      <c r="A8" s="62">
        <v>7</v>
      </c>
      <c r="B8" s="3" t="s">
        <v>159</v>
      </c>
      <c r="C8" s="3" t="s">
        <v>160</v>
      </c>
      <c r="D8" s="3" t="s">
        <v>30</v>
      </c>
      <c r="E8" s="21" t="s">
        <v>10</v>
      </c>
      <c r="F8" s="4">
        <v>95</v>
      </c>
      <c r="G8" s="21"/>
      <c r="H8" s="21"/>
      <c r="I8" s="21"/>
      <c r="J8" s="21"/>
      <c r="K8" s="14" cm="1">
        <f t="array" ref="K8">_xlfn.XLOOKUP(L8,Poeng[[#All],[plass ]],Poeng[[#All],[poeng ]],"-",0,1)</f>
        <v>80</v>
      </c>
      <c r="L8" s="80">
        <v>5</v>
      </c>
      <c r="M8" s="46">
        <f t="shared" si="0"/>
        <v>175</v>
      </c>
      <c r="N8" s="23">
        <f t="shared" si="1"/>
        <v>175</v>
      </c>
      <c r="O8" s="21">
        <f t="shared" si="2"/>
        <v>2</v>
      </c>
      <c r="S8" s="15"/>
      <c r="T8" s="15"/>
      <c r="U8" s="15"/>
      <c r="V8" s="15"/>
    </row>
    <row r="9" spans="1:22" x14ac:dyDescent="0.35">
      <c r="A9" s="62">
        <v>8</v>
      </c>
      <c r="B9" s="12" t="s">
        <v>308</v>
      </c>
      <c r="C9" s="12" t="s">
        <v>309</v>
      </c>
      <c r="D9" s="12" t="s">
        <v>272</v>
      </c>
      <c r="E9" s="21" t="s">
        <v>10</v>
      </c>
      <c r="F9" s="4"/>
      <c r="G9" s="21">
        <v>75</v>
      </c>
      <c r="H9" s="21">
        <v>85</v>
      </c>
      <c r="I9" s="21"/>
      <c r="J9" s="21"/>
      <c r="K9" s="14" t="str" cm="1">
        <f t="array" ref="K9">_xlfn.XLOOKUP(L9,Poeng[[#All],[plass ]],Poeng[[#All],[poeng ]],"-",0,1)</f>
        <v>-</v>
      </c>
      <c r="L9" s="80"/>
      <c r="M9" s="46">
        <f t="shared" si="0"/>
        <v>160</v>
      </c>
      <c r="N9" s="23">
        <f t="shared" si="1"/>
        <v>160</v>
      </c>
      <c r="O9" s="21">
        <f t="shared" si="2"/>
        <v>2</v>
      </c>
      <c r="S9" s="15"/>
      <c r="T9" s="15"/>
      <c r="U9" s="15"/>
      <c r="V9" s="15"/>
    </row>
    <row r="10" spans="1:22" s="15" customFormat="1" x14ac:dyDescent="0.35">
      <c r="A10" s="64">
        <v>9</v>
      </c>
      <c r="B10" s="12" t="s">
        <v>387</v>
      </c>
      <c r="C10" s="12" t="s">
        <v>388</v>
      </c>
      <c r="D10" s="12" t="s">
        <v>30</v>
      </c>
      <c r="E10" s="21" t="s">
        <v>10</v>
      </c>
      <c r="F10" s="7"/>
      <c r="G10" s="21"/>
      <c r="H10" s="21"/>
      <c r="I10" s="21"/>
      <c r="J10" s="21">
        <v>80</v>
      </c>
      <c r="K10" s="14" t="str" cm="1">
        <f t="array" ref="K10">_xlfn.XLOOKUP(L10,Poeng[[#All],[plass ]],Poeng[[#All],[poeng ]],"-",0,1)</f>
        <v>-</v>
      </c>
      <c r="L10" s="80"/>
      <c r="M10" s="46">
        <f t="shared" si="0"/>
        <v>80</v>
      </c>
      <c r="N10" s="23">
        <f t="shared" si="1"/>
        <v>80</v>
      </c>
      <c r="O10" s="21">
        <f t="shared" si="2"/>
        <v>1</v>
      </c>
      <c r="P10"/>
      <c r="Q10"/>
      <c r="R10"/>
    </row>
    <row r="11" spans="1:22" x14ac:dyDescent="0.35">
      <c r="A11" s="62">
        <v>10</v>
      </c>
      <c r="B11" s="12" t="s">
        <v>369</v>
      </c>
      <c r="C11" s="12" t="s">
        <v>370</v>
      </c>
      <c r="D11" s="12" t="s">
        <v>81</v>
      </c>
      <c r="E11" s="21" t="s">
        <v>10</v>
      </c>
      <c r="F11" s="4"/>
      <c r="G11" s="21"/>
      <c r="H11" s="21"/>
      <c r="I11" s="21">
        <v>75</v>
      </c>
      <c r="J11" s="21"/>
      <c r="K11" s="14" t="str" cm="1">
        <f t="array" ref="K11">_xlfn.XLOOKUP(L11,Poeng[[#All],[plass ]],Poeng[[#All],[poeng ]],"-",0,1)</f>
        <v>-</v>
      </c>
      <c r="L11" s="80"/>
      <c r="M11" s="46">
        <f t="shared" si="0"/>
        <v>75</v>
      </c>
      <c r="N11" s="23">
        <f t="shared" si="1"/>
        <v>75</v>
      </c>
      <c r="O11" s="21">
        <f t="shared" si="2"/>
        <v>1</v>
      </c>
      <c r="S11" s="15"/>
      <c r="T11" s="15"/>
      <c r="U11" s="15"/>
      <c r="V11" s="15"/>
    </row>
    <row r="12" spans="1:22" x14ac:dyDescent="0.35">
      <c r="A12" s="62">
        <v>11</v>
      </c>
      <c r="B12" s="3" t="s">
        <v>167</v>
      </c>
      <c r="C12" s="3" t="s">
        <v>168</v>
      </c>
      <c r="D12" s="3" t="s">
        <v>30</v>
      </c>
      <c r="E12" s="21" t="s">
        <v>10</v>
      </c>
      <c r="F12" s="4">
        <v>72</v>
      </c>
      <c r="G12" s="21"/>
      <c r="H12" s="21"/>
      <c r="I12" s="21"/>
      <c r="J12" s="21"/>
      <c r="K12" s="14" t="str" cm="1">
        <f t="array" ref="K12">_xlfn.XLOOKUP(L12,Poeng[[#All],[plass ]],Poeng[[#All],[poeng ]],"-",0,1)</f>
        <v>-</v>
      </c>
      <c r="L12" s="88"/>
      <c r="M12" s="46">
        <f t="shared" si="0"/>
        <v>72</v>
      </c>
      <c r="N12" s="23">
        <f t="shared" si="1"/>
        <v>72</v>
      </c>
      <c r="O12" s="21">
        <f t="shared" si="2"/>
        <v>1</v>
      </c>
      <c r="P12" s="15"/>
      <c r="Q12" s="15"/>
      <c r="R12" s="15"/>
      <c r="S12" s="15"/>
      <c r="T12" s="15"/>
      <c r="U12" s="15"/>
      <c r="V12" s="15"/>
    </row>
    <row r="13" spans="1:22" x14ac:dyDescent="0.35">
      <c r="A13" s="67">
        <v>12</v>
      </c>
      <c r="B13" s="3" t="s">
        <v>169</v>
      </c>
      <c r="C13" s="3" t="s">
        <v>170</v>
      </c>
      <c r="D13" s="3" t="s">
        <v>109</v>
      </c>
      <c r="E13" s="21" t="s">
        <v>10</v>
      </c>
      <c r="F13" s="4">
        <v>69</v>
      </c>
      <c r="G13" s="21"/>
      <c r="H13" s="21"/>
      <c r="I13" s="21"/>
      <c r="J13" s="21"/>
      <c r="K13" s="14" t="str" cm="1">
        <f t="array" ref="K13">_xlfn.XLOOKUP(L13,Poeng[[#All],[plass ]],Poeng[[#All],[poeng ]],"-",0,1)</f>
        <v>-</v>
      </c>
      <c r="L13" s="88"/>
      <c r="M13" s="46">
        <f t="shared" si="0"/>
        <v>69</v>
      </c>
      <c r="N13" s="23">
        <f t="shared" si="1"/>
        <v>69</v>
      </c>
      <c r="O13" s="21">
        <f t="shared" si="2"/>
        <v>1</v>
      </c>
      <c r="P13" s="15"/>
      <c r="Q13" s="15"/>
      <c r="R13" s="15"/>
      <c r="S13" s="15"/>
      <c r="T13" s="15"/>
      <c r="U13" s="15"/>
      <c r="V13" s="15"/>
    </row>
    <row r="14" spans="1:22" x14ac:dyDescent="0.35">
      <c r="A14" s="32"/>
      <c r="B14" s="12"/>
      <c r="C14" s="12"/>
      <c r="D14" s="39"/>
      <c r="E14" s="21" t="s">
        <v>10</v>
      </c>
      <c r="F14" s="4"/>
      <c r="G14" s="21"/>
      <c r="H14" s="21"/>
      <c r="I14" s="21"/>
      <c r="J14" s="21"/>
      <c r="K14" s="14" t="str" cm="1">
        <f t="array" ref="K14">_xlfn.XLOOKUP(L14,Poeng[[#All],[plass ]],Poeng[[#All],[poeng ]],"-",0,1)</f>
        <v>-</v>
      </c>
      <c r="L14" s="88"/>
      <c r="M14" s="46">
        <f t="shared" si="0"/>
        <v>0</v>
      </c>
      <c r="N14" s="23">
        <f t="shared" si="1"/>
        <v>0</v>
      </c>
      <c r="O14" s="21">
        <f t="shared" si="2"/>
        <v>0</v>
      </c>
      <c r="P14" s="15"/>
      <c r="Q14" s="15"/>
      <c r="R14" s="15"/>
      <c r="S14" s="15"/>
      <c r="T14" s="15"/>
      <c r="U14" s="15"/>
      <c r="V14" s="15"/>
    </row>
    <row r="15" spans="1:22" x14ac:dyDescent="0.35">
      <c r="A15" s="32"/>
      <c r="B15" s="12"/>
      <c r="C15" s="12"/>
      <c r="D15" s="12"/>
      <c r="E15" s="21" t="s">
        <v>10</v>
      </c>
      <c r="F15" s="7"/>
      <c r="G15" s="21"/>
      <c r="H15" s="21"/>
      <c r="I15" s="21"/>
      <c r="J15" s="21"/>
      <c r="K15" s="14" t="str" cm="1">
        <f t="array" ref="K15">_xlfn.XLOOKUP(L15,Poeng[[#All],[plass ]],Poeng[[#All],[poeng ]],"-",0,1)</f>
        <v>-</v>
      </c>
      <c r="L15" s="88"/>
      <c r="M15" s="46">
        <f t="shared" si="0"/>
        <v>0</v>
      </c>
      <c r="N15" s="23">
        <f t="shared" si="1"/>
        <v>0</v>
      </c>
      <c r="O15" s="21">
        <f t="shared" si="2"/>
        <v>0</v>
      </c>
      <c r="P15" s="15"/>
      <c r="Q15" s="15"/>
      <c r="R15" s="15"/>
      <c r="S15" s="15"/>
      <c r="T15" s="15"/>
      <c r="U15" s="15"/>
      <c r="V15" s="15"/>
    </row>
    <row r="16" spans="1:22" x14ac:dyDescent="0.35">
      <c r="A16" s="32"/>
      <c r="B16" s="7"/>
      <c r="C16" s="7"/>
      <c r="D16" s="7"/>
      <c r="E16" s="21" t="s">
        <v>10</v>
      </c>
      <c r="F16" s="4"/>
      <c r="G16" s="21"/>
      <c r="H16" s="21"/>
      <c r="I16" s="21"/>
      <c r="J16" s="21"/>
      <c r="K16" s="14" t="str" cm="1">
        <f t="array" ref="K16">_xlfn.XLOOKUP(L16,Poeng[[#All],[plass ]],Poeng[[#All],[poeng ]],"-",0,1)</f>
        <v>-</v>
      </c>
      <c r="L16" s="88"/>
      <c r="M16" s="46">
        <f t="shared" si="0"/>
        <v>0</v>
      </c>
      <c r="N16" s="23">
        <f t="shared" si="1"/>
        <v>0</v>
      </c>
      <c r="O16" s="21">
        <f t="shared" si="2"/>
        <v>0</v>
      </c>
      <c r="P16" s="15"/>
      <c r="Q16" s="15"/>
      <c r="R16" s="15"/>
      <c r="S16" s="15"/>
      <c r="T16" s="15"/>
      <c r="U16" s="15"/>
      <c r="V16" s="15"/>
    </row>
    <row r="17" spans="1:22" x14ac:dyDescent="0.35">
      <c r="A17" s="32"/>
      <c r="B17" s="33"/>
      <c r="C17" s="33"/>
      <c r="D17" s="33"/>
      <c r="E17" s="35" t="s">
        <v>10</v>
      </c>
      <c r="F17" s="18"/>
      <c r="G17" s="35"/>
      <c r="H17" s="35"/>
      <c r="I17" s="35"/>
      <c r="J17" s="35"/>
      <c r="K17" s="14" t="str" cm="1">
        <f t="array" ref="K17">_xlfn.XLOOKUP(L17,Poeng[[#All],[plass ]],Poeng[[#All],[poeng ]],"-",0,1)</f>
        <v>-</v>
      </c>
      <c r="L17" s="88"/>
      <c r="M17" s="46">
        <f t="shared" si="0"/>
        <v>0</v>
      </c>
      <c r="N17" s="23">
        <f t="shared" si="1"/>
        <v>0</v>
      </c>
      <c r="O17" s="21">
        <f t="shared" si="2"/>
        <v>0</v>
      </c>
      <c r="P17" s="15"/>
      <c r="Q17" s="15"/>
      <c r="R17" s="15"/>
      <c r="S17" s="15"/>
      <c r="T17" s="15"/>
      <c r="U17" s="15"/>
      <c r="V17" s="15"/>
    </row>
  </sheetData>
  <sortState xmlns:xlrd2="http://schemas.microsoft.com/office/spreadsheetml/2017/richdata2" ref="A2:L17">
    <sortCondition descending="1" ref="L2:L17"/>
  </sortState>
  <phoneticPr fontId="9" type="noConversion"/>
  <pageMargins left="0.7" right="0.7" top="0.75" bottom="0.75" header="0.3" footer="0.3"/>
  <pageSetup paperSize="9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868745-63b7-4e6d-94ca-a30618503fc7" xsi:nil="true"/>
    <lcf76f155ced4ddcb4097134ff3c332f xmlns="f892bf01-3fa0-4926-bd71-8fe280d9528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B62C3426157264FBC4DA5EA7DD814FE" ma:contentTypeVersion="11" ma:contentTypeDescription="Opprett et nytt dokument." ma:contentTypeScope="" ma:versionID="2c5eb4dd8a1e60035cc178d691d307e4">
  <xsd:schema xmlns:xsd="http://www.w3.org/2001/XMLSchema" xmlns:xs="http://www.w3.org/2001/XMLSchema" xmlns:p="http://schemas.microsoft.com/office/2006/metadata/properties" xmlns:ns2="f892bf01-3fa0-4926-bd71-8fe280d95283" xmlns:ns3="f9868745-63b7-4e6d-94ca-a30618503fc7" targetNamespace="http://schemas.microsoft.com/office/2006/metadata/properties" ma:root="true" ma:fieldsID="7bccd5b513d6d12182932371043ce3bc" ns2:_="" ns3:_="">
    <xsd:import namespace="f892bf01-3fa0-4926-bd71-8fe280d95283"/>
    <xsd:import namespace="f9868745-63b7-4e6d-94ca-a30618503f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92bf01-3fa0-4926-bd71-8fe280d952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7c35df68-1123-4a3a-b80a-3e4e7d44f2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868745-63b7-4e6d-94ca-a30618503fc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0abe4e1-7395-4e40-aabf-875288bfed94}" ma:internalName="TaxCatchAll" ma:showField="CatchAllData" ma:web="f9868745-63b7-4e6d-94ca-a30618503f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ED81B0-F5B6-43AD-9EBB-40107CF2F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38FD12-A630-4355-96C2-8CB156CC682F}">
  <ds:schemaRefs>
    <ds:schemaRef ds:uri="http://schemas.microsoft.com/office/2006/metadata/properties"/>
    <ds:schemaRef ds:uri="ea08695c-71a6-424d-b494-0382f1cd8949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712f3002-266e-4d4e-9ea1-b15283d2fba1"/>
    <ds:schemaRef ds:uri="http://www.w3.org/XML/1998/namespace"/>
    <ds:schemaRef ds:uri="http://purl.org/dc/dcmitype/"/>
    <ds:schemaRef ds:uri="f9868745-63b7-4e6d-94ca-a30618503fc7"/>
    <ds:schemaRef ds:uri="f892bf01-3fa0-4926-bd71-8fe280d95283"/>
  </ds:schemaRefs>
</ds:datastoreItem>
</file>

<file path=customXml/itemProps3.xml><?xml version="1.0" encoding="utf-8"?>
<ds:datastoreItem xmlns:ds="http://schemas.openxmlformats.org/officeDocument/2006/customXml" ds:itemID="{3B21CC62-8A85-412F-A4B0-FBD0BD1CBA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92bf01-3fa0-4926-bd71-8fe280d95283"/>
    <ds:schemaRef ds:uri="f9868745-63b7-4e6d-94ca-a30618503f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ca93399-1184-430d-88a8-107721ef7b66}" enabled="0" method="" siteId="{5ca93399-1184-430d-88a8-107721ef7b6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Navngitte områder</vt:lpstr>
      </vt:variant>
      <vt:variant>
        <vt:i4>1</vt:i4>
      </vt:variant>
    </vt:vector>
  </HeadingPairs>
  <TitlesOfParts>
    <vt:vector size="16" baseType="lpstr">
      <vt:lpstr>M19-20</vt:lpstr>
      <vt:lpstr>K19-20</vt:lpstr>
      <vt:lpstr>M18</vt:lpstr>
      <vt:lpstr>K18</vt:lpstr>
      <vt:lpstr>M17</vt:lpstr>
      <vt:lpstr>K17</vt:lpstr>
      <vt:lpstr>G16</vt:lpstr>
      <vt:lpstr>J16</vt:lpstr>
      <vt:lpstr>G15</vt:lpstr>
      <vt:lpstr>J15</vt:lpstr>
      <vt:lpstr>G14</vt:lpstr>
      <vt:lpstr>J14</vt:lpstr>
      <vt:lpstr>G13</vt:lpstr>
      <vt:lpstr>J13</vt:lpstr>
      <vt:lpstr>Poeng</vt:lpstr>
      <vt:lpstr>plass</vt:lpstr>
    </vt:vector>
  </TitlesOfParts>
  <Company>NIF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Anders Embergsrud</dc:creator>
  <cp:lastModifiedBy>Høgli, Liv</cp:lastModifiedBy>
  <cp:lastPrinted>2024-12-02T09:00:03Z</cp:lastPrinted>
  <dcterms:created xsi:type="dcterms:W3CDTF">2012-12-06T13:51:38Z</dcterms:created>
  <dcterms:modified xsi:type="dcterms:W3CDTF">2026-03-19T13:02:51Z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0x010100DB62C3426157264FBC4DA5EA7DD814FE</vt:lpwstr>
  </property>
  <property fmtid="{D5CDD505-2E9C-101B-9397-08002B2CF9AE}" pid="3" name="Dokumenttype">
    <vt:lpwstr/>
  </property>
  <property fmtid="{D5CDD505-2E9C-101B-9397-08002B2CF9AE}" pid="4" name="NSF_kategori">
    <vt:lpwstr/>
  </property>
  <property fmtid="{D5CDD505-2E9C-101B-9397-08002B2CF9AE}" pid="5" name="Krets">
    <vt:lpwstr>35;#Buskerud Skikrets|069f2409-1eb8-4735-aaa9-2674725dd1b3</vt:lpwstr>
  </property>
  <property fmtid="{D5CDD505-2E9C-101B-9397-08002B2CF9AE}" pid="6" name="arGren">
    <vt:lpwstr>4;#Langrenn|7c6c92da-8793-4550-bbb9-8642f79ac364</vt:lpwstr>
  </property>
  <property fmtid="{D5CDD505-2E9C-101B-9397-08002B2CF9AE}" pid="7" name="MSIP_Label_5f1f2f09-5496-42b2-b354-435da9be0154_Enabled">
    <vt:lpwstr>True</vt:lpwstr>
  </property>
  <property fmtid="{D5CDD505-2E9C-101B-9397-08002B2CF9AE}" pid="8" name="MSIP_Label_5f1f2f09-5496-42b2-b354-435da9be0154_SiteId">
    <vt:lpwstr>ac53d284-1e6e-43e5-9875-8622312b8a83</vt:lpwstr>
  </property>
  <property fmtid="{D5CDD505-2E9C-101B-9397-08002B2CF9AE}" pid="9" name="MSIP_Label_5f1f2f09-5496-42b2-b354-435da9be0154_Owner">
    <vt:lpwstr>Liv.Hogli@skiforbundet.no</vt:lpwstr>
  </property>
  <property fmtid="{D5CDD505-2E9C-101B-9397-08002B2CF9AE}" pid="10" name="MSIP_Label_5f1f2f09-5496-42b2-b354-435da9be0154_SetDate">
    <vt:lpwstr>2019-01-28T11:40:44.7707606Z</vt:lpwstr>
  </property>
  <property fmtid="{D5CDD505-2E9C-101B-9397-08002B2CF9AE}" pid="11" name="MSIP_Label_5f1f2f09-5496-42b2-b354-435da9be0154_Name">
    <vt:lpwstr>Lav</vt:lpwstr>
  </property>
  <property fmtid="{D5CDD505-2E9C-101B-9397-08002B2CF9AE}" pid="12" name="MSIP_Label_5f1f2f09-5496-42b2-b354-435da9be0154_Application">
    <vt:lpwstr>Microsoft Azure Information Protection</vt:lpwstr>
  </property>
  <property fmtid="{D5CDD505-2E9C-101B-9397-08002B2CF9AE}" pid="13" name="MSIP_Label_5f1f2f09-5496-42b2-b354-435da9be0154_Extended_MSFT_Method">
    <vt:lpwstr>Automatic</vt:lpwstr>
  </property>
  <property fmtid="{D5CDD505-2E9C-101B-9397-08002B2CF9AE}" pid="14" name="Sensitivity">
    <vt:lpwstr>Lav</vt:lpwstr>
  </property>
  <property fmtid="{D5CDD505-2E9C-101B-9397-08002B2CF9AE}" pid="15" name="ComplianceAssetId">
    <vt:lpwstr/>
  </property>
  <property fmtid="{D5CDD505-2E9C-101B-9397-08002B2CF9AE}" pid="16" name="_ExtendedDescription">
    <vt:lpwstr/>
  </property>
  <property fmtid="{D5CDD505-2E9C-101B-9397-08002B2CF9AE}" pid="17" name="TriggerFlowInfo">
    <vt:lpwstr/>
  </property>
  <property fmtid="{D5CDD505-2E9C-101B-9397-08002B2CF9AE}" pid="18" name="MediaServiceImageTags">
    <vt:lpwstr/>
  </property>
</Properties>
</file>