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drawings/drawing14.xml" ContentType="application/vnd.openxmlformats-officedocument.drawing+xml"/>
  <Override PartName="/xl/tables/table14.xml" ContentType="application/vnd.openxmlformats-officedocument.spreadsheetml.table+xml"/>
  <Override PartName="/xl/drawings/drawing15.xml" ContentType="application/vnd.openxmlformats-officedocument.drawing+xml"/>
  <Override PartName="/xl/tables/table15.xml" ContentType="application/vnd.openxmlformats-officedocument.spreadsheetml.table+xml"/>
  <Override PartName="/xl/drawings/drawing16.xml" ContentType="application/vnd.openxmlformats-officedocument.drawing+xml"/>
  <Override PartName="/xl/tables/table16.xml" ContentType="application/vnd.openxmlformats-officedocument.spreadsheetml.table+xml"/>
  <Override PartName="/xl/drawings/drawing17.xml" ContentType="application/vnd.openxmlformats-officedocument.drawing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yrlandAnders\IdrettsKontor\Sør-Trøndelag Skikrets - Grener\Langrenn\Sparebank 1 cup\2025-2026\"/>
    </mc:Choice>
  </mc:AlternateContent>
  <xr:revisionPtr revIDLastSave="0" documentId="8_{F5085AAF-EFA4-4A58-AADC-1DFFF18581E7}" xr6:coauthVersionLast="47" xr6:coauthVersionMax="47" xr10:uidLastSave="{00000000-0000-0000-0000-000000000000}"/>
  <bookViews>
    <workbookView xWindow="-110" yWindow="-110" windowWidth="19420" windowHeight="10300" xr2:uid="{2A0E9BAD-0C1F-0D4B-8140-E85C99537787}"/>
  </bookViews>
  <sheets>
    <sheet name="G13" sheetId="6" r:id="rId1"/>
    <sheet name="G14" sheetId="5" r:id="rId2"/>
    <sheet name="G15" sheetId="7" r:id="rId3"/>
    <sheet name="G16" sheetId="8" r:id="rId4"/>
    <sheet name="J13" sheetId="9" r:id="rId5"/>
    <sheet name="J14" sheetId="4" r:id="rId6"/>
    <sheet name="J15" sheetId="11" r:id="rId7"/>
    <sheet name="J16" sheetId="10" r:id="rId8"/>
    <sheet name="K17" sheetId="12" r:id="rId9"/>
    <sheet name="K18" sheetId="13" r:id="rId10"/>
    <sheet name="K19-20" sheetId="14" r:id="rId11"/>
    <sheet name="KSenior" sheetId="18" r:id="rId12"/>
    <sheet name="M17" sheetId="15" r:id="rId13"/>
    <sheet name="M18" sheetId="16" r:id="rId14"/>
    <sheet name="M19-20" sheetId="17" r:id="rId15"/>
    <sheet name="MSenior" sheetId="19" r:id="rId16"/>
    <sheet name="Poeng" sheetId="1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9" l="1"/>
  <c r="D10" i="19"/>
  <c r="D11" i="19"/>
  <c r="R11" i="19" s="1"/>
  <c r="D12" i="19"/>
  <c r="R12" i="19" s="1"/>
  <c r="F8" i="19"/>
  <c r="S8" i="19" s="1"/>
  <c r="F10" i="19"/>
  <c r="F11" i="19"/>
  <c r="F12" i="19"/>
  <c r="H8" i="19"/>
  <c r="H10" i="19"/>
  <c r="H11" i="19"/>
  <c r="T11" i="19" s="1"/>
  <c r="H12" i="19"/>
  <c r="T12" i="19" s="1"/>
  <c r="J8" i="19"/>
  <c r="U8" i="19" s="1"/>
  <c r="J10" i="19"/>
  <c r="U10" i="19" s="1"/>
  <c r="J11" i="19"/>
  <c r="U11" i="19" s="1"/>
  <c r="J12" i="19"/>
  <c r="U12" i="19" s="1"/>
  <c r="L8" i="19"/>
  <c r="L10" i="19"/>
  <c r="L11" i="19"/>
  <c r="V11" i="19" s="1"/>
  <c r="L12" i="19"/>
  <c r="V12" i="19" s="1"/>
  <c r="N8" i="19"/>
  <c r="W8" i="19" s="1"/>
  <c r="N10" i="19"/>
  <c r="W10" i="19" s="1"/>
  <c r="N11" i="19"/>
  <c r="W11" i="19" s="1"/>
  <c r="N12" i="19"/>
  <c r="W12" i="19" s="1"/>
  <c r="R8" i="19"/>
  <c r="R10" i="19"/>
  <c r="S10" i="19"/>
  <c r="S11" i="19"/>
  <c r="S12" i="19"/>
  <c r="T8" i="19"/>
  <c r="T10" i="19"/>
  <c r="V8" i="19"/>
  <c r="V10" i="19"/>
  <c r="D13" i="19"/>
  <c r="R13" i="19" s="1"/>
  <c r="D37" i="19"/>
  <c r="R37" i="19" s="1"/>
  <c r="F13" i="19"/>
  <c r="S13" i="19" s="1"/>
  <c r="F37" i="19"/>
  <c r="S37" i="19" s="1"/>
  <c r="H13" i="19"/>
  <c r="H37" i="19"/>
  <c r="J13" i="19"/>
  <c r="J37" i="19"/>
  <c r="L13" i="19"/>
  <c r="V13" i="19" s="1"/>
  <c r="L37" i="19"/>
  <c r="V37" i="19" s="1"/>
  <c r="N13" i="19"/>
  <c r="W13" i="19" s="1"/>
  <c r="N37" i="19"/>
  <c r="W37" i="19" s="1"/>
  <c r="T13" i="19"/>
  <c r="T37" i="19"/>
  <c r="U13" i="19"/>
  <c r="U37" i="19"/>
  <c r="O8" i="18" a="1"/>
  <c r="O8" i="18" s="1"/>
  <c r="Q8" i="18" s="1"/>
  <c r="F14" i="6"/>
  <c r="S14" i="6" s="1"/>
  <c r="D20" i="7"/>
  <c r="R20" i="7" s="1"/>
  <c r="D16" i="7"/>
  <c r="R16" i="7" s="1"/>
  <c r="F20" i="7"/>
  <c r="S20" i="7" s="1"/>
  <c r="F16" i="7"/>
  <c r="S16" i="7" s="1"/>
  <c r="H20" i="7"/>
  <c r="T20" i="7" s="1"/>
  <c r="H16" i="7"/>
  <c r="T16" i="7" s="1"/>
  <c r="J20" i="7"/>
  <c r="U20" i="7" s="1"/>
  <c r="J16" i="7"/>
  <c r="U16" i="7" s="1"/>
  <c r="L20" i="7"/>
  <c r="V20" i="7" s="1"/>
  <c r="L16" i="7"/>
  <c r="V16" i="7" s="1"/>
  <c r="N20" i="7"/>
  <c r="W20" i="7" s="1"/>
  <c r="N16" i="7"/>
  <c r="W16" i="7" s="1"/>
  <c r="D17" i="7"/>
  <c r="R17" i="7" s="1"/>
  <c r="F17" i="7"/>
  <c r="S17" i="7" s="1"/>
  <c r="H17" i="7"/>
  <c r="T17" i="7" s="1"/>
  <c r="J17" i="7"/>
  <c r="U17" i="7" s="1"/>
  <c r="L17" i="7"/>
  <c r="V17" i="7" s="1"/>
  <c r="N17" i="7"/>
  <c r="W17" i="7" s="1"/>
  <c r="D31" i="5"/>
  <c r="D32" i="5"/>
  <c r="F31" i="5"/>
  <c r="S31" i="5" s="1"/>
  <c r="F32" i="5"/>
  <c r="S32" i="5" s="1"/>
  <c r="H31" i="5"/>
  <c r="T31" i="5" s="1"/>
  <c r="H32" i="5"/>
  <c r="T32" i="5" s="1"/>
  <c r="J31" i="5"/>
  <c r="U31" i="5" s="1"/>
  <c r="J32" i="5"/>
  <c r="U32" i="5" s="1"/>
  <c r="L31" i="5"/>
  <c r="V31" i="5" s="1"/>
  <c r="L32" i="5"/>
  <c r="V32" i="5" s="1"/>
  <c r="N31" i="5"/>
  <c r="W31" i="5" s="1"/>
  <c r="N32" i="5"/>
  <c r="W32" i="5" s="1"/>
  <c r="R31" i="5"/>
  <c r="O31" i="5" s="1" a="1"/>
  <c r="O31" i="5" s="1"/>
  <c r="Q31" i="5" s="1"/>
  <c r="R32" i="5"/>
  <c r="O32" i="5" s="1" a="1"/>
  <c r="O32" i="5" s="1"/>
  <c r="Q32" i="5" s="1"/>
  <c r="D33" i="5"/>
  <c r="R33" i="5" s="1"/>
  <c r="F33" i="5"/>
  <c r="S33" i="5" s="1"/>
  <c r="H33" i="5"/>
  <c r="T33" i="5" s="1"/>
  <c r="J33" i="5"/>
  <c r="U33" i="5" s="1"/>
  <c r="L33" i="5"/>
  <c r="V33" i="5" s="1"/>
  <c r="N33" i="5"/>
  <c r="W33" i="5" s="1"/>
  <c r="D31" i="17"/>
  <c r="R31" i="17" s="1"/>
  <c r="D34" i="17"/>
  <c r="R34" i="17" s="1"/>
  <c r="F31" i="17"/>
  <c r="S31" i="17" s="1"/>
  <c r="F34" i="17"/>
  <c r="S34" i="17" s="1"/>
  <c r="H31" i="17"/>
  <c r="T31" i="17" s="1"/>
  <c r="H34" i="17"/>
  <c r="T34" i="17" s="1"/>
  <c r="J31" i="17"/>
  <c r="U31" i="17" s="1"/>
  <c r="J34" i="17"/>
  <c r="U34" i="17" s="1"/>
  <c r="L31" i="17"/>
  <c r="V31" i="17" s="1"/>
  <c r="L34" i="17"/>
  <c r="V34" i="17" s="1"/>
  <c r="N31" i="17"/>
  <c r="W31" i="17" s="1"/>
  <c r="N34" i="17"/>
  <c r="W34" i="17" s="1"/>
  <c r="D35" i="17"/>
  <c r="R35" i="17" s="1"/>
  <c r="F35" i="17"/>
  <c r="S35" i="17" s="1"/>
  <c r="H35" i="17"/>
  <c r="T35" i="17" s="1"/>
  <c r="J35" i="17"/>
  <c r="U35" i="17" s="1"/>
  <c r="L35" i="17"/>
  <c r="V35" i="17" s="1"/>
  <c r="N35" i="17"/>
  <c r="W35" i="17" s="1"/>
  <c r="D17" i="4"/>
  <c r="R17" i="4" s="1"/>
  <c r="D16" i="4"/>
  <c r="R16" i="4" s="1"/>
  <c r="F17" i="4"/>
  <c r="S17" i="4" s="1"/>
  <c r="F16" i="4"/>
  <c r="S16" i="4" s="1"/>
  <c r="H17" i="4"/>
  <c r="T17" i="4" s="1"/>
  <c r="H16" i="4"/>
  <c r="T16" i="4" s="1"/>
  <c r="J17" i="4"/>
  <c r="U17" i="4" s="1"/>
  <c r="J16" i="4"/>
  <c r="U16" i="4" s="1"/>
  <c r="L17" i="4"/>
  <c r="V17" i="4" s="1"/>
  <c r="L16" i="4"/>
  <c r="V16" i="4" s="1"/>
  <c r="N17" i="4"/>
  <c r="W17" i="4" s="1"/>
  <c r="N16" i="4"/>
  <c r="W16" i="4" s="1"/>
  <c r="D26" i="4"/>
  <c r="R26" i="4" s="1"/>
  <c r="F26" i="4"/>
  <c r="S26" i="4" s="1"/>
  <c r="H26" i="4"/>
  <c r="T26" i="4" s="1"/>
  <c r="J26" i="4"/>
  <c r="U26" i="4" s="1"/>
  <c r="L26" i="4"/>
  <c r="V26" i="4" s="1"/>
  <c r="N26" i="4"/>
  <c r="W26" i="4" s="1"/>
  <c r="J6" i="4"/>
  <c r="U6" i="4" s="1"/>
  <c r="D24" i="5"/>
  <c r="R24" i="5" s="1"/>
  <c r="F24" i="5"/>
  <c r="S24" i="5" s="1"/>
  <c r="H24" i="5"/>
  <c r="T24" i="5" s="1"/>
  <c r="J24" i="5"/>
  <c r="U24" i="5" s="1"/>
  <c r="L24" i="5"/>
  <c r="V24" i="5" s="1"/>
  <c r="N24" i="5"/>
  <c r="W24" i="5" s="1"/>
  <c r="D19" i="15"/>
  <c r="R19" i="15" s="1"/>
  <c r="F19" i="15"/>
  <c r="S19" i="15" s="1"/>
  <c r="O19" i="15" s="1" a="1"/>
  <c r="O19" i="15" s="1"/>
  <c r="Q19" i="15" s="1"/>
  <c r="H19" i="15"/>
  <c r="T19" i="15" s="1"/>
  <c r="J19" i="15"/>
  <c r="U19" i="15" s="1"/>
  <c r="L19" i="15"/>
  <c r="V19" i="15" s="1"/>
  <c r="N19" i="15"/>
  <c r="W19" i="15" s="1"/>
  <c r="D11" i="15"/>
  <c r="R11" i="15" s="1"/>
  <c r="D17" i="15"/>
  <c r="R17" i="15" s="1"/>
  <c r="F11" i="15"/>
  <c r="S11" i="15" s="1"/>
  <c r="F17" i="15"/>
  <c r="S17" i="15" s="1"/>
  <c r="H11" i="15"/>
  <c r="T11" i="15" s="1"/>
  <c r="H17" i="15"/>
  <c r="T17" i="15" s="1"/>
  <c r="J11" i="15"/>
  <c r="U11" i="15" s="1"/>
  <c r="J17" i="15"/>
  <c r="U17" i="15" s="1"/>
  <c r="L11" i="15"/>
  <c r="V11" i="15" s="1"/>
  <c r="L17" i="15"/>
  <c r="V17" i="15" s="1"/>
  <c r="N11" i="15"/>
  <c r="W11" i="15" s="1"/>
  <c r="N17" i="15"/>
  <c r="W17" i="15" s="1"/>
  <c r="D21" i="16"/>
  <c r="R21" i="16" s="1"/>
  <c r="D22" i="16"/>
  <c r="R22" i="16" s="1"/>
  <c r="F21" i="16"/>
  <c r="S21" i="16" s="1"/>
  <c r="F22" i="16"/>
  <c r="S22" i="16" s="1"/>
  <c r="H21" i="16"/>
  <c r="T21" i="16" s="1"/>
  <c r="H22" i="16"/>
  <c r="T22" i="16" s="1"/>
  <c r="J21" i="16"/>
  <c r="U21" i="16" s="1"/>
  <c r="J22" i="16"/>
  <c r="U22" i="16" s="1"/>
  <c r="L21" i="16"/>
  <c r="V21" i="16" s="1"/>
  <c r="L22" i="16"/>
  <c r="V22" i="16" s="1"/>
  <c r="N21" i="16"/>
  <c r="W21" i="16" s="1"/>
  <c r="N22" i="16"/>
  <c r="W22" i="16" s="1"/>
  <c r="D33" i="17"/>
  <c r="R33" i="17" s="1"/>
  <c r="D28" i="17"/>
  <c r="R28" i="17" s="1"/>
  <c r="F33" i="17"/>
  <c r="S33" i="17" s="1"/>
  <c r="F28" i="17"/>
  <c r="S28" i="17" s="1"/>
  <c r="H33" i="17"/>
  <c r="T33" i="17" s="1"/>
  <c r="H28" i="17"/>
  <c r="T28" i="17" s="1"/>
  <c r="J33" i="17"/>
  <c r="U33" i="17" s="1"/>
  <c r="J28" i="17"/>
  <c r="U28" i="17" s="1"/>
  <c r="L33" i="17"/>
  <c r="V33" i="17" s="1"/>
  <c r="L28" i="17"/>
  <c r="V28" i="17" s="1"/>
  <c r="N33" i="17"/>
  <c r="W33" i="17" s="1"/>
  <c r="N28" i="17"/>
  <c r="W28" i="17" s="1"/>
  <c r="D15" i="17"/>
  <c r="R15" i="17" s="1"/>
  <c r="D14" i="17"/>
  <c r="R14" i="17" s="1"/>
  <c r="F15" i="17"/>
  <c r="S15" i="17" s="1"/>
  <c r="F14" i="17"/>
  <c r="S14" i="17" s="1"/>
  <c r="H15" i="17"/>
  <c r="T15" i="17" s="1"/>
  <c r="H14" i="17"/>
  <c r="T14" i="17" s="1"/>
  <c r="J15" i="17"/>
  <c r="U15" i="17" s="1"/>
  <c r="J14" i="17"/>
  <c r="U14" i="17" s="1"/>
  <c r="L15" i="17"/>
  <c r="V15" i="17" s="1"/>
  <c r="L14" i="17"/>
  <c r="V14" i="17" s="1"/>
  <c r="N15" i="17"/>
  <c r="W15" i="17" s="1"/>
  <c r="N14" i="17"/>
  <c r="W14" i="17" s="1"/>
  <c r="D30" i="17"/>
  <c r="R30" i="17" s="1"/>
  <c r="F30" i="17"/>
  <c r="S30" i="17" s="1"/>
  <c r="H30" i="17"/>
  <c r="T30" i="17" s="1"/>
  <c r="J30" i="17"/>
  <c r="U30" i="17" s="1"/>
  <c r="L30" i="17"/>
  <c r="V30" i="17" s="1"/>
  <c r="N30" i="17"/>
  <c r="W30" i="17" s="1"/>
  <c r="D32" i="9"/>
  <c r="R32" i="9" s="1"/>
  <c r="D21" i="9"/>
  <c r="R21" i="9" s="1"/>
  <c r="F32" i="9"/>
  <c r="S32" i="9" s="1"/>
  <c r="F21" i="9"/>
  <c r="S21" i="9" s="1"/>
  <c r="H32" i="9"/>
  <c r="T32" i="9" s="1"/>
  <c r="H21" i="9"/>
  <c r="T21" i="9" s="1"/>
  <c r="J32" i="9"/>
  <c r="U32" i="9" s="1"/>
  <c r="J21" i="9"/>
  <c r="U21" i="9" s="1"/>
  <c r="L32" i="9"/>
  <c r="V32" i="9" s="1"/>
  <c r="L21" i="9"/>
  <c r="V21" i="9" s="1"/>
  <c r="N32" i="9"/>
  <c r="W32" i="9" s="1"/>
  <c r="N21" i="9"/>
  <c r="W21" i="9" s="1"/>
  <c r="D31" i="9"/>
  <c r="R31" i="9" s="1"/>
  <c r="D17" i="9"/>
  <c r="R17" i="9" s="1"/>
  <c r="F31" i="9"/>
  <c r="S31" i="9" s="1"/>
  <c r="F17" i="9"/>
  <c r="S17" i="9" s="1"/>
  <c r="H31" i="9"/>
  <c r="T31" i="9" s="1"/>
  <c r="H17" i="9"/>
  <c r="T17" i="9" s="1"/>
  <c r="J31" i="9"/>
  <c r="U31" i="9" s="1"/>
  <c r="J17" i="9"/>
  <c r="U17" i="9" s="1"/>
  <c r="L31" i="9"/>
  <c r="V31" i="9" s="1"/>
  <c r="L17" i="9"/>
  <c r="V17" i="9" s="1"/>
  <c r="N31" i="9"/>
  <c r="W31" i="9" s="1"/>
  <c r="N17" i="9"/>
  <c r="W17" i="9" s="1"/>
  <c r="D15" i="9"/>
  <c r="R15" i="9" s="1"/>
  <c r="D30" i="9"/>
  <c r="R30" i="9" s="1"/>
  <c r="F15" i="9"/>
  <c r="S15" i="9" s="1"/>
  <c r="F30" i="9"/>
  <c r="S30" i="9" s="1"/>
  <c r="H15" i="9"/>
  <c r="T15" i="9" s="1"/>
  <c r="H30" i="9"/>
  <c r="T30" i="9" s="1"/>
  <c r="J15" i="9"/>
  <c r="U15" i="9" s="1"/>
  <c r="J30" i="9"/>
  <c r="U30" i="9" s="1"/>
  <c r="L15" i="9"/>
  <c r="V15" i="9" s="1"/>
  <c r="L30" i="9"/>
  <c r="V30" i="9" s="1"/>
  <c r="N15" i="9"/>
  <c r="W15" i="9" s="1"/>
  <c r="N30" i="9"/>
  <c r="W30" i="9" s="1"/>
  <c r="L9" i="6"/>
  <c r="V9" i="6" s="1"/>
  <c r="D27" i="4"/>
  <c r="R27" i="4" s="1"/>
  <c r="J6" i="6"/>
  <c r="U6" i="6" s="1"/>
  <c r="J8" i="6"/>
  <c r="U8" i="6" s="1"/>
  <c r="F6" i="6"/>
  <c r="S6" i="6" s="1"/>
  <c r="D21" i="6"/>
  <c r="R21" i="6" s="1"/>
  <c r="D13" i="6"/>
  <c r="R13" i="6" s="1"/>
  <c r="F21" i="6"/>
  <c r="S21" i="6" s="1"/>
  <c r="F13" i="6"/>
  <c r="S13" i="6" s="1"/>
  <c r="H21" i="6"/>
  <c r="T21" i="6" s="1"/>
  <c r="H13" i="6"/>
  <c r="T13" i="6" s="1"/>
  <c r="J21" i="6"/>
  <c r="U21" i="6" s="1"/>
  <c r="J13" i="6"/>
  <c r="U13" i="6" s="1"/>
  <c r="L21" i="6"/>
  <c r="V21" i="6" s="1"/>
  <c r="L13" i="6"/>
  <c r="V13" i="6" s="1"/>
  <c r="N21" i="6"/>
  <c r="W21" i="6" s="1"/>
  <c r="N13" i="6"/>
  <c r="W13" i="6" s="1"/>
  <c r="N39" i="19"/>
  <c r="W39" i="19" s="1"/>
  <c r="L39" i="19"/>
  <c r="V39" i="19" s="1"/>
  <c r="J39" i="19"/>
  <c r="U39" i="19" s="1"/>
  <c r="H39" i="19"/>
  <c r="T39" i="19" s="1"/>
  <c r="F39" i="19"/>
  <c r="S39" i="19" s="1"/>
  <c r="D39" i="19"/>
  <c r="R39" i="19" s="1"/>
  <c r="N38" i="19"/>
  <c r="W38" i="19" s="1"/>
  <c r="L38" i="19"/>
  <c r="V38" i="19" s="1"/>
  <c r="J38" i="19"/>
  <c r="U38" i="19" s="1"/>
  <c r="H38" i="19"/>
  <c r="T38" i="19" s="1"/>
  <c r="F38" i="19"/>
  <c r="S38" i="19" s="1"/>
  <c r="D38" i="19"/>
  <c r="R38" i="19" s="1"/>
  <c r="N26" i="19"/>
  <c r="W26" i="19" s="1"/>
  <c r="L26" i="19"/>
  <c r="V26" i="19" s="1"/>
  <c r="J26" i="19"/>
  <c r="U26" i="19" s="1"/>
  <c r="H26" i="19"/>
  <c r="T26" i="19" s="1"/>
  <c r="F26" i="19"/>
  <c r="S26" i="19" s="1"/>
  <c r="D26" i="19"/>
  <c r="R26" i="19" s="1"/>
  <c r="N31" i="19"/>
  <c r="W31" i="19" s="1"/>
  <c r="L31" i="19"/>
  <c r="V31" i="19" s="1"/>
  <c r="J31" i="19"/>
  <c r="U31" i="19" s="1"/>
  <c r="H31" i="19"/>
  <c r="T31" i="19" s="1"/>
  <c r="F31" i="19"/>
  <c r="S31" i="19" s="1"/>
  <c r="D31" i="19"/>
  <c r="R31" i="19" s="1"/>
  <c r="N29" i="19"/>
  <c r="W29" i="19" s="1"/>
  <c r="L29" i="19"/>
  <c r="V29" i="19" s="1"/>
  <c r="J29" i="19"/>
  <c r="U29" i="19" s="1"/>
  <c r="H29" i="19"/>
  <c r="T29" i="19" s="1"/>
  <c r="F29" i="19"/>
  <c r="S29" i="19" s="1"/>
  <c r="D29" i="19"/>
  <c r="R29" i="19" s="1"/>
  <c r="N24" i="19"/>
  <c r="W24" i="19" s="1"/>
  <c r="L24" i="19"/>
  <c r="V24" i="19" s="1"/>
  <c r="J24" i="19"/>
  <c r="U24" i="19" s="1"/>
  <c r="H24" i="19"/>
  <c r="T24" i="19" s="1"/>
  <c r="F24" i="19"/>
  <c r="S24" i="19" s="1"/>
  <c r="D24" i="19"/>
  <c r="R24" i="19" s="1"/>
  <c r="N22" i="19"/>
  <c r="W22" i="19" s="1"/>
  <c r="L22" i="19"/>
  <c r="V22" i="19" s="1"/>
  <c r="J22" i="19"/>
  <c r="U22" i="19" s="1"/>
  <c r="H22" i="19"/>
  <c r="T22" i="19" s="1"/>
  <c r="F22" i="19"/>
  <c r="S22" i="19" s="1"/>
  <c r="D22" i="19"/>
  <c r="R22" i="19" s="1"/>
  <c r="N9" i="19"/>
  <c r="W9" i="19" s="1"/>
  <c r="L9" i="19"/>
  <c r="V9" i="19" s="1"/>
  <c r="J9" i="19"/>
  <c r="U9" i="19" s="1"/>
  <c r="H9" i="19"/>
  <c r="T9" i="19" s="1"/>
  <c r="F9" i="19"/>
  <c r="S9" i="19" s="1"/>
  <c r="D9" i="19"/>
  <c r="R9" i="19" s="1"/>
  <c r="N14" i="19"/>
  <c r="W14" i="19" s="1"/>
  <c r="L14" i="19"/>
  <c r="V14" i="19" s="1"/>
  <c r="J14" i="19"/>
  <c r="U14" i="19" s="1"/>
  <c r="H14" i="19"/>
  <c r="T14" i="19" s="1"/>
  <c r="F14" i="19"/>
  <c r="S14" i="19" s="1"/>
  <c r="D14" i="19"/>
  <c r="R14" i="19" s="1"/>
  <c r="N19" i="19"/>
  <c r="W19" i="19" s="1"/>
  <c r="L19" i="19"/>
  <c r="V19" i="19" s="1"/>
  <c r="J19" i="19"/>
  <c r="U19" i="19" s="1"/>
  <c r="H19" i="19"/>
  <c r="T19" i="19" s="1"/>
  <c r="F19" i="19"/>
  <c r="S19" i="19" s="1"/>
  <c r="D19" i="19"/>
  <c r="R19" i="19" s="1"/>
  <c r="N34" i="19"/>
  <c r="W34" i="19" s="1"/>
  <c r="L34" i="19"/>
  <c r="V34" i="19" s="1"/>
  <c r="J34" i="19"/>
  <c r="U34" i="19" s="1"/>
  <c r="H34" i="19"/>
  <c r="T34" i="19" s="1"/>
  <c r="F34" i="19"/>
  <c r="S34" i="19" s="1"/>
  <c r="D34" i="19"/>
  <c r="R34" i="19" s="1"/>
  <c r="N32" i="19"/>
  <c r="W32" i="19" s="1"/>
  <c r="L32" i="19"/>
  <c r="V32" i="19" s="1"/>
  <c r="J32" i="19"/>
  <c r="U32" i="19" s="1"/>
  <c r="H32" i="19"/>
  <c r="T32" i="19" s="1"/>
  <c r="F32" i="19"/>
  <c r="S32" i="19" s="1"/>
  <c r="D32" i="19"/>
  <c r="R32" i="19" s="1"/>
  <c r="N27" i="19"/>
  <c r="W27" i="19" s="1"/>
  <c r="L27" i="19"/>
  <c r="V27" i="19" s="1"/>
  <c r="J27" i="19"/>
  <c r="U27" i="19" s="1"/>
  <c r="H27" i="19"/>
  <c r="T27" i="19" s="1"/>
  <c r="F27" i="19"/>
  <c r="S27" i="19" s="1"/>
  <c r="D27" i="19"/>
  <c r="R27" i="19" s="1"/>
  <c r="N23" i="19"/>
  <c r="W23" i="19" s="1"/>
  <c r="L23" i="19"/>
  <c r="V23" i="19" s="1"/>
  <c r="J23" i="19"/>
  <c r="U23" i="19" s="1"/>
  <c r="H23" i="19"/>
  <c r="T23" i="19" s="1"/>
  <c r="F23" i="19"/>
  <c r="S23" i="19" s="1"/>
  <c r="D23" i="19"/>
  <c r="R23" i="19" s="1"/>
  <c r="N17" i="19"/>
  <c r="W17" i="19" s="1"/>
  <c r="L17" i="19"/>
  <c r="V17" i="19" s="1"/>
  <c r="J17" i="19"/>
  <c r="U17" i="19" s="1"/>
  <c r="H17" i="19"/>
  <c r="T17" i="19" s="1"/>
  <c r="F17" i="19"/>
  <c r="S17" i="19" s="1"/>
  <c r="D17" i="19"/>
  <c r="R17" i="19" s="1"/>
  <c r="N36" i="19"/>
  <c r="W36" i="19" s="1"/>
  <c r="L36" i="19"/>
  <c r="V36" i="19" s="1"/>
  <c r="J36" i="19"/>
  <c r="U36" i="19" s="1"/>
  <c r="H36" i="19"/>
  <c r="T36" i="19" s="1"/>
  <c r="F36" i="19"/>
  <c r="S36" i="19" s="1"/>
  <c r="D36" i="19"/>
  <c r="R36" i="19" s="1"/>
  <c r="N16" i="19"/>
  <c r="W16" i="19" s="1"/>
  <c r="L16" i="19"/>
  <c r="V16" i="19" s="1"/>
  <c r="J16" i="19"/>
  <c r="U16" i="19" s="1"/>
  <c r="H16" i="19"/>
  <c r="T16" i="19" s="1"/>
  <c r="F16" i="19"/>
  <c r="S16" i="19" s="1"/>
  <c r="D16" i="19"/>
  <c r="R16" i="19" s="1"/>
  <c r="N35" i="19"/>
  <c r="W35" i="19" s="1"/>
  <c r="L35" i="19"/>
  <c r="V35" i="19" s="1"/>
  <c r="J35" i="19"/>
  <c r="U35" i="19" s="1"/>
  <c r="H35" i="19"/>
  <c r="T35" i="19" s="1"/>
  <c r="F35" i="19"/>
  <c r="S35" i="19" s="1"/>
  <c r="D35" i="19"/>
  <c r="R35" i="19" s="1"/>
  <c r="N21" i="19"/>
  <c r="W21" i="19" s="1"/>
  <c r="L21" i="19"/>
  <c r="V21" i="19" s="1"/>
  <c r="J21" i="19"/>
  <c r="U21" i="19" s="1"/>
  <c r="H21" i="19"/>
  <c r="T21" i="19" s="1"/>
  <c r="F21" i="19"/>
  <c r="S21" i="19" s="1"/>
  <c r="D21" i="19"/>
  <c r="R21" i="19" s="1"/>
  <c r="N7" i="19"/>
  <c r="W7" i="19" s="1"/>
  <c r="L7" i="19"/>
  <c r="V7" i="19" s="1"/>
  <c r="J7" i="19"/>
  <c r="U7" i="19" s="1"/>
  <c r="H7" i="19"/>
  <c r="T7" i="19" s="1"/>
  <c r="F7" i="19"/>
  <c r="S7" i="19" s="1"/>
  <c r="D7" i="19"/>
  <c r="R7" i="19" s="1"/>
  <c r="N33" i="19"/>
  <c r="W33" i="19" s="1"/>
  <c r="L33" i="19"/>
  <c r="V33" i="19" s="1"/>
  <c r="J33" i="19"/>
  <c r="U33" i="19" s="1"/>
  <c r="H33" i="19"/>
  <c r="T33" i="19" s="1"/>
  <c r="F33" i="19"/>
  <c r="S33" i="19" s="1"/>
  <c r="D33" i="19"/>
  <c r="R33" i="19" s="1"/>
  <c r="N30" i="19"/>
  <c r="W30" i="19" s="1"/>
  <c r="L30" i="19"/>
  <c r="V30" i="19" s="1"/>
  <c r="J30" i="19"/>
  <c r="U30" i="19" s="1"/>
  <c r="H30" i="19"/>
  <c r="T30" i="19" s="1"/>
  <c r="F30" i="19"/>
  <c r="S30" i="19" s="1"/>
  <c r="D30" i="19"/>
  <c r="R30" i="19" s="1"/>
  <c r="N28" i="19"/>
  <c r="W28" i="19" s="1"/>
  <c r="L28" i="19"/>
  <c r="V28" i="19" s="1"/>
  <c r="J28" i="19"/>
  <c r="U28" i="19" s="1"/>
  <c r="H28" i="19"/>
  <c r="T28" i="19" s="1"/>
  <c r="F28" i="19"/>
  <c r="S28" i="19" s="1"/>
  <c r="D28" i="19"/>
  <c r="R28" i="19" s="1"/>
  <c r="N25" i="19"/>
  <c r="W25" i="19" s="1"/>
  <c r="L25" i="19"/>
  <c r="V25" i="19" s="1"/>
  <c r="J25" i="19"/>
  <c r="U25" i="19" s="1"/>
  <c r="H25" i="19"/>
  <c r="T25" i="19" s="1"/>
  <c r="F25" i="19"/>
  <c r="S25" i="19" s="1"/>
  <c r="D25" i="19"/>
  <c r="R25" i="19" s="1"/>
  <c r="N15" i="19"/>
  <c r="W15" i="19" s="1"/>
  <c r="L15" i="19"/>
  <c r="V15" i="19" s="1"/>
  <c r="J15" i="19"/>
  <c r="U15" i="19" s="1"/>
  <c r="H15" i="19"/>
  <c r="T15" i="19" s="1"/>
  <c r="F15" i="19"/>
  <c r="S15" i="19" s="1"/>
  <c r="D15" i="19"/>
  <c r="R15" i="19" s="1"/>
  <c r="N6" i="19"/>
  <c r="W6" i="19" s="1"/>
  <c r="L6" i="19"/>
  <c r="V6" i="19" s="1"/>
  <c r="J6" i="19"/>
  <c r="U6" i="19" s="1"/>
  <c r="H6" i="19"/>
  <c r="T6" i="19" s="1"/>
  <c r="F6" i="19"/>
  <c r="S6" i="19" s="1"/>
  <c r="D6" i="19"/>
  <c r="R6" i="19" s="1"/>
  <c r="N20" i="19"/>
  <c r="W20" i="19" s="1"/>
  <c r="L20" i="19"/>
  <c r="V20" i="19" s="1"/>
  <c r="J20" i="19"/>
  <c r="U20" i="19" s="1"/>
  <c r="H20" i="19"/>
  <c r="T20" i="19" s="1"/>
  <c r="F20" i="19"/>
  <c r="S20" i="19" s="1"/>
  <c r="D20" i="19"/>
  <c r="R20" i="19" s="1"/>
  <c r="N18" i="19"/>
  <c r="W18" i="19" s="1"/>
  <c r="L18" i="19"/>
  <c r="V18" i="19" s="1"/>
  <c r="J18" i="19"/>
  <c r="U18" i="19" s="1"/>
  <c r="H18" i="19"/>
  <c r="T18" i="19" s="1"/>
  <c r="F18" i="19"/>
  <c r="S18" i="19" s="1"/>
  <c r="D18" i="19"/>
  <c r="R18" i="19" s="1"/>
  <c r="N17" i="18"/>
  <c r="W17" i="18" s="1"/>
  <c r="O17" i="18" s="1" a="1"/>
  <c r="O17" i="18" s="1"/>
  <c r="Q17" i="18" s="1"/>
  <c r="L17" i="18"/>
  <c r="V17" i="18" s="1"/>
  <c r="J17" i="18"/>
  <c r="U17" i="18" s="1"/>
  <c r="H17" i="18"/>
  <c r="T17" i="18" s="1"/>
  <c r="F17" i="18"/>
  <c r="S17" i="18" s="1"/>
  <c r="D17" i="18"/>
  <c r="R17" i="18" s="1"/>
  <c r="N16" i="18"/>
  <c r="W16" i="18" s="1"/>
  <c r="L16" i="18"/>
  <c r="V16" i="18" s="1"/>
  <c r="J16" i="18"/>
  <c r="U16" i="18" s="1"/>
  <c r="H16" i="18"/>
  <c r="T16" i="18" s="1"/>
  <c r="F16" i="18"/>
  <c r="S16" i="18" s="1"/>
  <c r="D16" i="18"/>
  <c r="R16" i="18" s="1"/>
  <c r="O16" i="18" s="1" a="1"/>
  <c r="O16" i="18" s="1"/>
  <c r="Q16" i="18" s="1"/>
  <c r="N12" i="18"/>
  <c r="W12" i="18" s="1"/>
  <c r="L12" i="18"/>
  <c r="V12" i="18" s="1"/>
  <c r="J12" i="18"/>
  <c r="U12" i="18" s="1"/>
  <c r="H12" i="18"/>
  <c r="T12" i="18" s="1"/>
  <c r="F12" i="18"/>
  <c r="S12" i="18" s="1"/>
  <c r="O12" i="18" s="1" a="1"/>
  <c r="O12" i="18" s="1"/>
  <c r="Q12" i="18" s="1"/>
  <c r="D12" i="18"/>
  <c r="R12" i="18" s="1"/>
  <c r="N10" i="18"/>
  <c r="W10" i="18" s="1"/>
  <c r="L10" i="18"/>
  <c r="V10" i="18" s="1"/>
  <c r="J10" i="18"/>
  <c r="U10" i="18" s="1"/>
  <c r="H10" i="18"/>
  <c r="T10" i="18" s="1"/>
  <c r="F10" i="18"/>
  <c r="S10" i="18" s="1"/>
  <c r="D10" i="18"/>
  <c r="R10" i="18" s="1"/>
  <c r="O10" i="18" s="1" a="1"/>
  <c r="O10" i="18" s="1"/>
  <c r="Q10" i="18" s="1"/>
  <c r="N9" i="18"/>
  <c r="W9" i="18" s="1"/>
  <c r="L9" i="18"/>
  <c r="V9" i="18" s="1"/>
  <c r="J9" i="18"/>
  <c r="U9" i="18" s="1"/>
  <c r="H9" i="18"/>
  <c r="T9" i="18" s="1"/>
  <c r="F9" i="18"/>
  <c r="S9" i="18" s="1"/>
  <c r="D9" i="18"/>
  <c r="R9" i="18" s="1"/>
  <c r="O9" i="18" s="1" a="1"/>
  <c r="O9" i="18" s="1"/>
  <c r="Q9" i="18" s="1"/>
  <c r="N15" i="18"/>
  <c r="W15" i="18" s="1"/>
  <c r="L15" i="18"/>
  <c r="V15" i="18" s="1"/>
  <c r="J15" i="18"/>
  <c r="U15" i="18" s="1"/>
  <c r="H15" i="18"/>
  <c r="T15" i="18" s="1"/>
  <c r="F15" i="18"/>
  <c r="S15" i="18" s="1"/>
  <c r="D15" i="18"/>
  <c r="R15" i="18" s="1"/>
  <c r="O15" i="18" s="1" a="1"/>
  <c r="O15" i="18" s="1"/>
  <c r="Q15" i="18" s="1"/>
  <c r="N14" i="18"/>
  <c r="W14" i="18" s="1"/>
  <c r="L14" i="18"/>
  <c r="V14" i="18" s="1"/>
  <c r="J14" i="18"/>
  <c r="U14" i="18" s="1"/>
  <c r="H14" i="18"/>
  <c r="T14" i="18" s="1"/>
  <c r="F14" i="18"/>
  <c r="S14" i="18" s="1"/>
  <c r="O14" i="18" s="1" a="1"/>
  <c r="O14" i="18" s="1"/>
  <c r="Q14" i="18" s="1"/>
  <c r="D14" i="18"/>
  <c r="R14" i="18" s="1"/>
  <c r="N13" i="18"/>
  <c r="W13" i="18" s="1"/>
  <c r="L13" i="18"/>
  <c r="V13" i="18" s="1"/>
  <c r="J13" i="18"/>
  <c r="U13" i="18" s="1"/>
  <c r="H13" i="18"/>
  <c r="T13" i="18" s="1"/>
  <c r="F13" i="18"/>
  <c r="S13" i="18" s="1"/>
  <c r="D13" i="18"/>
  <c r="R13" i="18" s="1"/>
  <c r="O13" i="18" s="1" a="1"/>
  <c r="O13" i="18" s="1"/>
  <c r="Q13" i="18" s="1"/>
  <c r="N11" i="18"/>
  <c r="W11" i="18" s="1"/>
  <c r="L11" i="18"/>
  <c r="V11" i="18" s="1"/>
  <c r="J11" i="18"/>
  <c r="U11" i="18" s="1"/>
  <c r="H11" i="18"/>
  <c r="T11" i="18" s="1"/>
  <c r="F11" i="18"/>
  <c r="S11" i="18" s="1"/>
  <c r="O11" i="18" s="1" a="1"/>
  <c r="O11" i="18" s="1"/>
  <c r="Q11" i="18" s="1"/>
  <c r="D11" i="18"/>
  <c r="R11" i="18" s="1"/>
  <c r="N7" i="18"/>
  <c r="W7" i="18" s="1"/>
  <c r="L7" i="18"/>
  <c r="V7" i="18" s="1"/>
  <c r="J7" i="18"/>
  <c r="U7" i="18" s="1"/>
  <c r="H7" i="18"/>
  <c r="T7" i="18" s="1"/>
  <c r="F7" i="18"/>
  <c r="S7" i="18" s="1"/>
  <c r="D7" i="18"/>
  <c r="R7" i="18" s="1"/>
  <c r="O7" i="18" s="1" a="1"/>
  <c r="O7" i="18" s="1"/>
  <c r="Q7" i="18" s="1"/>
  <c r="N8" i="18"/>
  <c r="W8" i="18" s="1"/>
  <c r="L8" i="18"/>
  <c r="V8" i="18" s="1"/>
  <c r="J8" i="18"/>
  <c r="U8" i="18" s="1"/>
  <c r="H8" i="18"/>
  <c r="T8" i="18" s="1"/>
  <c r="F8" i="18"/>
  <c r="S8" i="18" s="1"/>
  <c r="D8" i="18"/>
  <c r="R8" i="18" s="1"/>
  <c r="N6" i="18"/>
  <c r="W6" i="18" s="1"/>
  <c r="L6" i="18"/>
  <c r="V6" i="18" s="1"/>
  <c r="J6" i="18"/>
  <c r="U6" i="18" s="1"/>
  <c r="O6" i="18" s="1" a="1"/>
  <c r="O6" i="18" s="1"/>
  <c r="Q6" i="18" s="1"/>
  <c r="H6" i="18"/>
  <c r="T6" i="18" s="1"/>
  <c r="F6" i="18"/>
  <c r="S6" i="18" s="1"/>
  <c r="D6" i="18"/>
  <c r="R6" i="18" s="1"/>
  <c r="N36" i="17"/>
  <c r="W36" i="17" s="1"/>
  <c r="L36" i="17"/>
  <c r="V36" i="17" s="1"/>
  <c r="J36" i="17"/>
  <c r="U36" i="17" s="1"/>
  <c r="H36" i="17"/>
  <c r="T36" i="17" s="1"/>
  <c r="F36" i="17"/>
  <c r="S36" i="17" s="1"/>
  <c r="D36" i="17"/>
  <c r="R36" i="17" s="1"/>
  <c r="N25" i="17"/>
  <c r="W25" i="17" s="1"/>
  <c r="L25" i="17"/>
  <c r="V25" i="17" s="1"/>
  <c r="J25" i="17"/>
  <c r="U25" i="17" s="1"/>
  <c r="H25" i="17"/>
  <c r="T25" i="17" s="1"/>
  <c r="F25" i="17"/>
  <c r="S25" i="17" s="1"/>
  <c r="D25" i="17"/>
  <c r="R25" i="17" s="1"/>
  <c r="N22" i="17"/>
  <c r="W22" i="17" s="1"/>
  <c r="L22" i="17"/>
  <c r="V22" i="17" s="1"/>
  <c r="J22" i="17"/>
  <c r="U22" i="17" s="1"/>
  <c r="H22" i="17"/>
  <c r="T22" i="17" s="1"/>
  <c r="F22" i="17"/>
  <c r="S22" i="17" s="1"/>
  <c r="D22" i="17"/>
  <c r="R22" i="17" s="1"/>
  <c r="N20" i="17"/>
  <c r="W20" i="17" s="1"/>
  <c r="L20" i="17"/>
  <c r="V20" i="17" s="1"/>
  <c r="J20" i="17"/>
  <c r="U20" i="17" s="1"/>
  <c r="H20" i="17"/>
  <c r="T20" i="17" s="1"/>
  <c r="F20" i="17"/>
  <c r="S20" i="17" s="1"/>
  <c r="D20" i="17"/>
  <c r="R20" i="17" s="1"/>
  <c r="N6" i="17"/>
  <c r="W6" i="17" s="1"/>
  <c r="L6" i="17"/>
  <c r="V6" i="17" s="1"/>
  <c r="J6" i="17"/>
  <c r="U6" i="17" s="1"/>
  <c r="H6" i="17"/>
  <c r="T6" i="17" s="1"/>
  <c r="F6" i="17"/>
  <c r="S6" i="17" s="1"/>
  <c r="D6" i="17"/>
  <c r="R6" i="17" s="1"/>
  <c r="N29" i="17"/>
  <c r="W29" i="17" s="1"/>
  <c r="L29" i="17"/>
  <c r="V29" i="17" s="1"/>
  <c r="J29" i="17"/>
  <c r="U29" i="17" s="1"/>
  <c r="H29" i="17"/>
  <c r="T29" i="17" s="1"/>
  <c r="F29" i="17"/>
  <c r="S29" i="17" s="1"/>
  <c r="D29" i="17"/>
  <c r="R29" i="17" s="1"/>
  <c r="N23" i="17"/>
  <c r="W23" i="17" s="1"/>
  <c r="L23" i="17"/>
  <c r="V23" i="17" s="1"/>
  <c r="J23" i="17"/>
  <c r="U23" i="17" s="1"/>
  <c r="H23" i="17"/>
  <c r="T23" i="17" s="1"/>
  <c r="F23" i="17"/>
  <c r="S23" i="17" s="1"/>
  <c r="D23" i="17"/>
  <c r="R23" i="17" s="1"/>
  <c r="N17" i="17"/>
  <c r="W17" i="17" s="1"/>
  <c r="L17" i="17"/>
  <c r="V17" i="17" s="1"/>
  <c r="J17" i="17"/>
  <c r="U17" i="17" s="1"/>
  <c r="H17" i="17"/>
  <c r="T17" i="17" s="1"/>
  <c r="F17" i="17"/>
  <c r="S17" i="17" s="1"/>
  <c r="D17" i="17"/>
  <c r="R17" i="17" s="1"/>
  <c r="N21" i="17"/>
  <c r="W21" i="17" s="1"/>
  <c r="L21" i="17"/>
  <c r="V21" i="17" s="1"/>
  <c r="J21" i="17"/>
  <c r="U21" i="17" s="1"/>
  <c r="H21" i="17"/>
  <c r="T21" i="17" s="1"/>
  <c r="F21" i="17"/>
  <c r="S21" i="17" s="1"/>
  <c r="D21" i="17"/>
  <c r="R21" i="17" s="1"/>
  <c r="N32" i="17"/>
  <c r="W32" i="17" s="1"/>
  <c r="L32" i="17"/>
  <c r="V32" i="17" s="1"/>
  <c r="J32" i="17"/>
  <c r="U32" i="17" s="1"/>
  <c r="H32" i="17"/>
  <c r="T32" i="17" s="1"/>
  <c r="F32" i="17"/>
  <c r="S32" i="17" s="1"/>
  <c r="D32" i="17"/>
  <c r="R32" i="17" s="1"/>
  <c r="N13" i="17"/>
  <c r="W13" i="17" s="1"/>
  <c r="L13" i="17"/>
  <c r="V13" i="17" s="1"/>
  <c r="J13" i="17"/>
  <c r="U13" i="17" s="1"/>
  <c r="H13" i="17"/>
  <c r="T13" i="17" s="1"/>
  <c r="F13" i="17"/>
  <c r="S13" i="17" s="1"/>
  <c r="D13" i="17"/>
  <c r="R13" i="17" s="1"/>
  <c r="N27" i="17"/>
  <c r="W27" i="17" s="1"/>
  <c r="L27" i="17"/>
  <c r="V27" i="17" s="1"/>
  <c r="J27" i="17"/>
  <c r="U27" i="17" s="1"/>
  <c r="H27" i="17"/>
  <c r="T27" i="17" s="1"/>
  <c r="F27" i="17"/>
  <c r="S27" i="17" s="1"/>
  <c r="D27" i="17"/>
  <c r="R27" i="17" s="1"/>
  <c r="N26" i="17"/>
  <c r="W26" i="17" s="1"/>
  <c r="L26" i="17"/>
  <c r="V26" i="17" s="1"/>
  <c r="J26" i="17"/>
  <c r="U26" i="17" s="1"/>
  <c r="H26" i="17"/>
  <c r="T26" i="17" s="1"/>
  <c r="F26" i="17"/>
  <c r="S26" i="17" s="1"/>
  <c r="D26" i="17"/>
  <c r="R26" i="17" s="1"/>
  <c r="N11" i="17"/>
  <c r="W11" i="17" s="1"/>
  <c r="L11" i="17"/>
  <c r="V11" i="17" s="1"/>
  <c r="J11" i="17"/>
  <c r="U11" i="17" s="1"/>
  <c r="H11" i="17"/>
  <c r="T11" i="17" s="1"/>
  <c r="F11" i="17"/>
  <c r="S11" i="17" s="1"/>
  <c r="D11" i="17"/>
  <c r="R11" i="17" s="1"/>
  <c r="N12" i="17"/>
  <c r="W12" i="17" s="1"/>
  <c r="L12" i="17"/>
  <c r="V12" i="17" s="1"/>
  <c r="J12" i="17"/>
  <c r="U12" i="17" s="1"/>
  <c r="H12" i="17"/>
  <c r="T12" i="17" s="1"/>
  <c r="F12" i="17"/>
  <c r="S12" i="17" s="1"/>
  <c r="D12" i="17"/>
  <c r="R12" i="17" s="1"/>
  <c r="N24" i="17"/>
  <c r="W24" i="17" s="1"/>
  <c r="L24" i="17"/>
  <c r="V24" i="17" s="1"/>
  <c r="J24" i="17"/>
  <c r="U24" i="17" s="1"/>
  <c r="H24" i="17"/>
  <c r="T24" i="17" s="1"/>
  <c r="F24" i="17"/>
  <c r="S24" i="17" s="1"/>
  <c r="D24" i="17"/>
  <c r="R24" i="17" s="1"/>
  <c r="N10" i="17"/>
  <c r="W10" i="17" s="1"/>
  <c r="L10" i="17"/>
  <c r="V10" i="17" s="1"/>
  <c r="J10" i="17"/>
  <c r="U10" i="17" s="1"/>
  <c r="H10" i="17"/>
  <c r="T10" i="17" s="1"/>
  <c r="F10" i="17"/>
  <c r="S10" i="17" s="1"/>
  <c r="D10" i="17"/>
  <c r="R10" i="17" s="1"/>
  <c r="N16" i="17"/>
  <c r="W16" i="17" s="1"/>
  <c r="L16" i="17"/>
  <c r="V16" i="17" s="1"/>
  <c r="J16" i="17"/>
  <c r="U16" i="17" s="1"/>
  <c r="H16" i="17"/>
  <c r="T16" i="17" s="1"/>
  <c r="F16" i="17"/>
  <c r="S16" i="17" s="1"/>
  <c r="D16" i="17"/>
  <c r="R16" i="17" s="1"/>
  <c r="N9" i="17"/>
  <c r="W9" i="17" s="1"/>
  <c r="L9" i="17"/>
  <c r="V9" i="17" s="1"/>
  <c r="J9" i="17"/>
  <c r="U9" i="17" s="1"/>
  <c r="H9" i="17"/>
  <c r="T9" i="17" s="1"/>
  <c r="F9" i="17"/>
  <c r="S9" i="17" s="1"/>
  <c r="D9" i="17"/>
  <c r="R9" i="17" s="1"/>
  <c r="N8" i="17"/>
  <c r="W8" i="17" s="1"/>
  <c r="L8" i="17"/>
  <c r="V8" i="17" s="1"/>
  <c r="J8" i="17"/>
  <c r="U8" i="17" s="1"/>
  <c r="H8" i="17"/>
  <c r="T8" i="17" s="1"/>
  <c r="F8" i="17"/>
  <c r="S8" i="17" s="1"/>
  <c r="D8" i="17"/>
  <c r="R8" i="17" s="1"/>
  <c r="N19" i="17"/>
  <c r="W19" i="17" s="1"/>
  <c r="L19" i="17"/>
  <c r="V19" i="17" s="1"/>
  <c r="J19" i="17"/>
  <c r="U19" i="17" s="1"/>
  <c r="H19" i="17"/>
  <c r="T19" i="17" s="1"/>
  <c r="F19" i="17"/>
  <c r="S19" i="17" s="1"/>
  <c r="D19" i="17"/>
  <c r="R19" i="17" s="1"/>
  <c r="N18" i="17"/>
  <c r="W18" i="17" s="1"/>
  <c r="L18" i="17"/>
  <c r="V18" i="17" s="1"/>
  <c r="J18" i="17"/>
  <c r="U18" i="17" s="1"/>
  <c r="H18" i="17"/>
  <c r="T18" i="17" s="1"/>
  <c r="F18" i="17"/>
  <c r="S18" i="17" s="1"/>
  <c r="D18" i="17"/>
  <c r="R18" i="17" s="1"/>
  <c r="N7" i="17"/>
  <c r="W7" i="17" s="1"/>
  <c r="L7" i="17"/>
  <c r="V7" i="17" s="1"/>
  <c r="J7" i="17"/>
  <c r="U7" i="17" s="1"/>
  <c r="H7" i="17"/>
  <c r="T7" i="17" s="1"/>
  <c r="F7" i="17"/>
  <c r="S7" i="17" s="1"/>
  <c r="D7" i="17"/>
  <c r="R7" i="17" s="1"/>
  <c r="N24" i="16"/>
  <c r="W24" i="16" s="1"/>
  <c r="L24" i="16"/>
  <c r="V24" i="16" s="1"/>
  <c r="J24" i="16"/>
  <c r="U24" i="16" s="1"/>
  <c r="H24" i="16"/>
  <c r="T24" i="16" s="1"/>
  <c r="F24" i="16"/>
  <c r="S24" i="16" s="1"/>
  <c r="D24" i="16"/>
  <c r="R24" i="16" s="1"/>
  <c r="N23" i="16"/>
  <c r="W23" i="16" s="1"/>
  <c r="L23" i="16"/>
  <c r="V23" i="16" s="1"/>
  <c r="J23" i="16"/>
  <c r="U23" i="16" s="1"/>
  <c r="H23" i="16"/>
  <c r="T23" i="16" s="1"/>
  <c r="F23" i="16"/>
  <c r="S23" i="16" s="1"/>
  <c r="D23" i="16"/>
  <c r="R23" i="16" s="1"/>
  <c r="N13" i="16"/>
  <c r="W13" i="16" s="1"/>
  <c r="L13" i="16"/>
  <c r="V13" i="16" s="1"/>
  <c r="J13" i="16"/>
  <c r="U13" i="16" s="1"/>
  <c r="H13" i="16"/>
  <c r="T13" i="16" s="1"/>
  <c r="F13" i="16"/>
  <c r="S13" i="16" s="1"/>
  <c r="D13" i="16"/>
  <c r="R13" i="16" s="1"/>
  <c r="N20" i="16"/>
  <c r="W20" i="16" s="1"/>
  <c r="L20" i="16"/>
  <c r="V20" i="16" s="1"/>
  <c r="J20" i="16"/>
  <c r="U20" i="16" s="1"/>
  <c r="H20" i="16"/>
  <c r="T20" i="16" s="1"/>
  <c r="F20" i="16"/>
  <c r="S20" i="16" s="1"/>
  <c r="D20" i="16"/>
  <c r="R20" i="16" s="1"/>
  <c r="N19" i="16"/>
  <c r="W19" i="16" s="1"/>
  <c r="L19" i="16"/>
  <c r="V19" i="16" s="1"/>
  <c r="J19" i="16"/>
  <c r="U19" i="16" s="1"/>
  <c r="H19" i="16"/>
  <c r="T19" i="16" s="1"/>
  <c r="F19" i="16"/>
  <c r="S19" i="16" s="1"/>
  <c r="D19" i="16"/>
  <c r="R19" i="16" s="1"/>
  <c r="O19" i="16" s="1" a="1"/>
  <c r="O19" i="16" s="1"/>
  <c r="Q19" i="16" s="1"/>
  <c r="N7" i="16"/>
  <c r="W7" i="16" s="1"/>
  <c r="L7" i="16"/>
  <c r="V7" i="16" s="1"/>
  <c r="J7" i="16"/>
  <c r="U7" i="16" s="1"/>
  <c r="H7" i="16"/>
  <c r="T7" i="16" s="1"/>
  <c r="F7" i="16"/>
  <c r="S7" i="16" s="1"/>
  <c r="D7" i="16"/>
  <c r="R7" i="16" s="1"/>
  <c r="N15" i="16"/>
  <c r="W15" i="16" s="1"/>
  <c r="L15" i="16"/>
  <c r="V15" i="16" s="1"/>
  <c r="J15" i="16"/>
  <c r="U15" i="16" s="1"/>
  <c r="H15" i="16"/>
  <c r="T15" i="16" s="1"/>
  <c r="F15" i="16"/>
  <c r="S15" i="16" s="1"/>
  <c r="D15" i="16"/>
  <c r="R15" i="16" s="1"/>
  <c r="N11" i="16"/>
  <c r="W11" i="16" s="1"/>
  <c r="L11" i="16"/>
  <c r="V11" i="16" s="1"/>
  <c r="J11" i="16"/>
  <c r="U11" i="16" s="1"/>
  <c r="H11" i="16"/>
  <c r="T11" i="16" s="1"/>
  <c r="F11" i="16"/>
  <c r="S11" i="16" s="1"/>
  <c r="D11" i="16"/>
  <c r="R11" i="16" s="1"/>
  <c r="N18" i="16"/>
  <c r="W18" i="16" s="1"/>
  <c r="L18" i="16"/>
  <c r="V18" i="16" s="1"/>
  <c r="J18" i="16"/>
  <c r="U18" i="16" s="1"/>
  <c r="H18" i="16"/>
  <c r="T18" i="16" s="1"/>
  <c r="F18" i="16"/>
  <c r="S18" i="16" s="1"/>
  <c r="D18" i="16"/>
  <c r="R18" i="16" s="1"/>
  <c r="N12" i="16"/>
  <c r="W12" i="16" s="1"/>
  <c r="L12" i="16"/>
  <c r="V12" i="16" s="1"/>
  <c r="J12" i="16"/>
  <c r="U12" i="16" s="1"/>
  <c r="H12" i="16"/>
  <c r="T12" i="16" s="1"/>
  <c r="F12" i="16"/>
  <c r="S12" i="16" s="1"/>
  <c r="D12" i="16"/>
  <c r="R12" i="16" s="1"/>
  <c r="N14" i="16"/>
  <c r="W14" i="16" s="1"/>
  <c r="L14" i="16"/>
  <c r="V14" i="16" s="1"/>
  <c r="J14" i="16"/>
  <c r="U14" i="16" s="1"/>
  <c r="H14" i="16"/>
  <c r="T14" i="16" s="1"/>
  <c r="F14" i="16"/>
  <c r="S14" i="16" s="1"/>
  <c r="D14" i="16"/>
  <c r="R14" i="16" s="1"/>
  <c r="N8" i="16"/>
  <c r="W8" i="16" s="1"/>
  <c r="L8" i="16"/>
  <c r="V8" i="16" s="1"/>
  <c r="J8" i="16"/>
  <c r="U8" i="16" s="1"/>
  <c r="H8" i="16"/>
  <c r="T8" i="16" s="1"/>
  <c r="F8" i="16"/>
  <c r="S8" i="16" s="1"/>
  <c r="D8" i="16"/>
  <c r="R8" i="16" s="1"/>
  <c r="N10" i="16"/>
  <c r="W10" i="16" s="1"/>
  <c r="L10" i="16"/>
  <c r="V10" i="16" s="1"/>
  <c r="J10" i="16"/>
  <c r="U10" i="16" s="1"/>
  <c r="H10" i="16"/>
  <c r="T10" i="16" s="1"/>
  <c r="F10" i="16"/>
  <c r="S10" i="16" s="1"/>
  <c r="D10" i="16"/>
  <c r="R10" i="16" s="1"/>
  <c r="N16" i="16"/>
  <c r="W16" i="16" s="1"/>
  <c r="L16" i="16"/>
  <c r="V16" i="16" s="1"/>
  <c r="J16" i="16"/>
  <c r="U16" i="16" s="1"/>
  <c r="H16" i="16"/>
  <c r="T16" i="16" s="1"/>
  <c r="F16" i="16"/>
  <c r="S16" i="16" s="1"/>
  <c r="D16" i="16"/>
  <c r="R16" i="16" s="1"/>
  <c r="N17" i="16"/>
  <c r="W17" i="16" s="1"/>
  <c r="L17" i="16"/>
  <c r="V17" i="16" s="1"/>
  <c r="J17" i="16"/>
  <c r="U17" i="16" s="1"/>
  <c r="H17" i="16"/>
  <c r="T17" i="16" s="1"/>
  <c r="F17" i="16"/>
  <c r="S17" i="16" s="1"/>
  <c r="D17" i="16"/>
  <c r="R17" i="16" s="1"/>
  <c r="N9" i="16"/>
  <c r="W9" i="16" s="1"/>
  <c r="L9" i="16"/>
  <c r="V9" i="16" s="1"/>
  <c r="J9" i="16"/>
  <c r="U9" i="16" s="1"/>
  <c r="H9" i="16"/>
  <c r="T9" i="16" s="1"/>
  <c r="F9" i="16"/>
  <c r="S9" i="16" s="1"/>
  <c r="D9" i="16"/>
  <c r="R9" i="16" s="1"/>
  <c r="N6" i="16"/>
  <c r="W6" i="16" s="1"/>
  <c r="L6" i="16"/>
  <c r="V6" i="16" s="1"/>
  <c r="J6" i="16"/>
  <c r="U6" i="16" s="1"/>
  <c r="H6" i="16"/>
  <c r="T6" i="16" s="1"/>
  <c r="F6" i="16"/>
  <c r="S6" i="16" s="1"/>
  <c r="D6" i="16"/>
  <c r="R6" i="16" s="1"/>
  <c r="N20" i="15"/>
  <c r="W20" i="15" s="1"/>
  <c r="L20" i="15"/>
  <c r="V20" i="15" s="1"/>
  <c r="J20" i="15"/>
  <c r="U20" i="15" s="1"/>
  <c r="H20" i="15"/>
  <c r="T20" i="15" s="1"/>
  <c r="F20" i="15"/>
  <c r="S20" i="15" s="1"/>
  <c r="D20" i="15"/>
  <c r="R20" i="15" s="1"/>
  <c r="N18" i="15"/>
  <c r="W18" i="15" s="1"/>
  <c r="L18" i="15"/>
  <c r="V18" i="15" s="1"/>
  <c r="J18" i="15"/>
  <c r="U18" i="15" s="1"/>
  <c r="H18" i="15"/>
  <c r="T18" i="15" s="1"/>
  <c r="F18" i="15"/>
  <c r="S18" i="15" s="1"/>
  <c r="D18" i="15"/>
  <c r="R18" i="15" s="1"/>
  <c r="N13" i="15"/>
  <c r="W13" i="15" s="1"/>
  <c r="L13" i="15"/>
  <c r="V13" i="15" s="1"/>
  <c r="J13" i="15"/>
  <c r="U13" i="15" s="1"/>
  <c r="H13" i="15"/>
  <c r="T13" i="15" s="1"/>
  <c r="F13" i="15"/>
  <c r="S13" i="15" s="1"/>
  <c r="D13" i="15"/>
  <c r="R13" i="15" s="1"/>
  <c r="N12" i="15"/>
  <c r="W12" i="15" s="1"/>
  <c r="L12" i="15"/>
  <c r="V12" i="15" s="1"/>
  <c r="J12" i="15"/>
  <c r="U12" i="15" s="1"/>
  <c r="H12" i="15"/>
  <c r="T12" i="15" s="1"/>
  <c r="F12" i="15"/>
  <c r="S12" i="15" s="1"/>
  <c r="D12" i="15"/>
  <c r="R12" i="15" s="1"/>
  <c r="N10" i="15"/>
  <c r="W10" i="15" s="1"/>
  <c r="L10" i="15"/>
  <c r="V10" i="15" s="1"/>
  <c r="J10" i="15"/>
  <c r="U10" i="15" s="1"/>
  <c r="H10" i="15"/>
  <c r="T10" i="15" s="1"/>
  <c r="F10" i="15"/>
  <c r="S10" i="15" s="1"/>
  <c r="D10" i="15"/>
  <c r="R10" i="15" s="1"/>
  <c r="N14" i="15"/>
  <c r="W14" i="15" s="1"/>
  <c r="L14" i="15"/>
  <c r="V14" i="15" s="1"/>
  <c r="J14" i="15"/>
  <c r="U14" i="15" s="1"/>
  <c r="H14" i="15"/>
  <c r="T14" i="15" s="1"/>
  <c r="F14" i="15"/>
  <c r="S14" i="15" s="1"/>
  <c r="D14" i="15"/>
  <c r="R14" i="15" s="1"/>
  <c r="N16" i="15"/>
  <c r="W16" i="15" s="1"/>
  <c r="L16" i="15"/>
  <c r="V16" i="15" s="1"/>
  <c r="J16" i="15"/>
  <c r="U16" i="15" s="1"/>
  <c r="H16" i="15"/>
  <c r="T16" i="15" s="1"/>
  <c r="F16" i="15"/>
  <c r="S16" i="15" s="1"/>
  <c r="D16" i="15"/>
  <c r="R16" i="15" s="1"/>
  <c r="N9" i="15"/>
  <c r="W9" i="15" s="1"/>
  <c r="L9" i="15"/>
  <c r="V9" i="15" s="1"/>
  <c r="J9" i="15"/>
  <c r="U9" i="15" s="1"/>
  <c r="H9" i="15"/>
  <c r="T9" i="15" s="1"/>
  <c r="F9" i="15"/>
  <c r="S9" i="15" s="1"/>
  <c r="D9" i="15"/>
  <c r="R9" i="15" s="1"/>
  <c r="N8" i="15"/>
  <c r="W8" i="15" s="1"/>
  <c r="L8" i="15"/>
  <c r="V8" i="15" s="1"/>
  <c r="J8" i="15"/>
  <c r="U8" i="15" s="1"/>
  <c r="H8" i="15"/>
  <c r="T8" i="15" s="1"/>
  <c r="F8" i="15"/>
  <c r="S8" i="15" s="1"/>
  <c r="D8" i="15"/>
  <c r="R8" i="15" s="1"/>
  <c r="N7" i="15"/>
  <c r="W7" i="15" s="1"/>
  <c r="L7" i="15"/>
  <c r="V7" i="15" s="1"/>
  <c r="J7" i="15"/>
  <c r="U7" i="15" s="1"/>
  <c r="H7" i="15"/>
  <c r="T7" i="15" s="1"/>
  <c r="F7" i="15"/>
  <c r="S7" i="15" s="1"/>
  <c r="D7" i="15"/>
  <c r="R7" i="15" s="1"/>
  <c r="N15" i="15"/>
  <c r="W15" i="15" s="1"/>
  <c r="L15" i="15"/>
  <c r="V15" i="15" s="1"/>
  <c r="J15" i="15"/>
  <c r="U15" i="15" s="1"/>
  <c r="H15" i="15"/>
  <c r="T15" i="15" s="1"/>
  <c r="F15" i="15"/>
  <c r="S15" i="15" s="1"/>
  <c r="D15" i="15"/>
  <c r="R15" i="15" s="1"/>
  <c r="N6" i="15"/>
  <c r="W6" i="15" s="1"/>
  <c r="L6" i="15"/>
  <c r="V6" i="15" s="1"/>
  <c r="J6" i="15"/>
  <c r="U6" i="15" s="1"/>
  <c r="H6" i="15"/>
  <c r="T6" i="15" s="1"/>
  <c r="F6" i="15"/>
  <c r="S6" i="15" s="1"/>
  <c r="D6" i="15"/>
  <c r="R6" i="15" s="1"/>
  <c r="N18" i="14"/>
  <c r="W18" i="14" s="1"/>
  <c r="L18" i="14"/>
  <c r="V18" i="14" s="1"/>
  <c r="J18" i="14"/>
  <c r="U18" i="14" s="1"/>
  <c r="H18" i="14"/>
  <c r="T18" i="14" s="1"/>
  <c r="F18" i="14"/>
  <c r="S18" i="14" s="1"/>
  <c r="D18" i="14"/>
  <c r="R18" i="14" s="1"/>
  <c r="N17" i="14"/>
  <c r="W17" i="14" s="1"/>
  <c r="L17" i="14"/>
  <c r="V17" i="14" s="1"/>
  <c r="J17" i="14"/>
  <c r="U17" i="14" s="1"/>
  <c r="H17" i="14"/>
  <c r="T17" i="14" s="1"/>
  <c r="F17" i="14"/>
  <c r="S17" i="14" s="1"/>
  <c r="D17" i="14"/>
  <c r="R17" i="14" s="1"/>
  <c r="N11" i="14"/>
  <c r="W11" i="14" s="1"/>
  <c r="L11" i="14"/>
  <c r="V11" i="14" s="1"/>
  <c r="J11" i="14"/>
  <c r="U11" i="14" s="1"/>
  <c r="H11" i="14"/>
  <c r="T11" i="14" s="1"/>
  <c r="F11" i="14"/>
  <c r="S11" i="14" s="1"/>
  <c r="D11" i="14"/>
  <c r="R11" i="14" s="1"/>
  <c r="N15" i="14"/>
  <c r="W15" i="14" s="1"/>
  <c r="L15" i="14"/>
  <c r="V15" i="14" s="1"/>
  <c r="J15" i="14"/>
  <c r="U15" i="14" s="1"/>
  <c r="H15" i="14"/>
  <c r="T15" i="14" s="1"/>
  <c r="F15" i="14"/>
  <c r="S15" i="14" s="1"/>
  <c r="O15" i="14" s="1" a="1"/>
  <c r="O15" i="14" s="1"/>
  <c r="Q15" i="14" s="1"/>
  <c r="D15" i="14"/>
  <c r="R15" i="14" s="1"/>
  <c r="N13" i="14"/>
  <c r="W13" i="14" s="1"/>
  <c r="L13" i="14"/>
  <c r="V13" i="14" s="1"/>
  <c r="J13" i="14"/>
  <c r="U13" i="14" s="1"/>
  <c r="H13" i="14"/>
  <c r="T13" i="14" s="1"/>
  <c r="F13" i="14"/>
  <c r="S13" i="14" s="1"/>
  <c r="D13" i="14"/>
  <c r="R13" i="14" s="1"/>
  <c r="O13" i="14" s="1" a="1"/>
  <c r="O13" i="14" s="1"/>
  <c r="Q13" i="14" s="1"/>
  <c r="N14" i="14"/>
  <c r="W14" i="14" s="1"/>
  <c r="O14" i="14" s="1" a="1"/>
  <c r="O14" i="14" s="1"/>
  <c r="Q14" i="14" s="1"/>
  <c r="L14" i="14"/>
  <c r="V14" i="14" s="1"/>
  <c r="J14" i="14"/>
  <c r="U14" i="14" s="1"/>
  <c r="H14" i="14"/>
  <c r="T14" i="14" s="1"/>
  <c r="F14" i="14"/>
  <c r="S14" i="14" s="1"/>
  <c r="D14" i="14"/>
  <c r="R14" i="14" s="1"/>
  <c r="N16" i="14"/>
  <c r="W16" i="14" s="1"/>
  <c r="L16" i="14"/>
  <c r="V16" i="14" s="1"/>
  <c r="J16" i="14"/>
  <c r="U16" i="14" s="1"/>
  <c r="H16" i="14"/>
  <c r="T16" i="14" s="1"/>
  <c r="F16" i="14"/>
  <c r="S16" i="14" s="1"/>
  <c r="D16" i="14"/>
  <c r="R16" i="14" s="1"/>
  <c r="N12" i="14"/>
  <c r="W12" i="14" s="1"/>
  <c r="L12" i="14"/>
  <c r="V12" i="14" s="1"/>
  <c r="J12" i="14"/>
  <c r="U12" i="14" s="1"/>
  <c r="H12" i="14"/>
  <c r="T12" i="14" s="1"/>
  <c r="F12" i="14"/>
  <c r="S12" i="14" s="1"/>
  <c r="D12" i="14"/>
  <c r="R12" i="14" s="1"/>
  <c r="N8" i="14"/>
  <c r="W8" i="14" s="1"/>
  <c r="L8" i="14"/>
  <c r="V8" i="14" s="1"/>
  <c r="J8" i="14"/>
  <c r="U8" i="14" s="1"/>
  <c r="H8" i="14"/>
  <c r="T8" i="14" s="1"/>
  <c r="F8" i="14"/>
  <c r="S8" i="14" s="1"/>
  <c r="D8" i="14"/>
  <c r="R8" i="14" s="1"/>
  <c r="N9" i="14"/>
  <c r="W9" i="14" s="1"/>
  <c r="L9" i="14"/>
  <c r="V9" i="14" s="1"/>
  <c r="J9" i="14"/>
  <c r="U9" i="14" s="1"/>
  <c r="H9" i="14"/>
  <c r="T9" i="14" s="1"/>
  <c r="F9" i="14"/>
  <c r="S9" i="14" s="1"/>
  <c r="D9" i="14"/>
  <c r="R9" i="14" s="1"/>
  <c r="N7" i="14"/>
  <c r="W7" i="14" s="1"/>
  <c r="L7" i="14"/>
  <c r="V7" i="14" s="1"/>
  <c r="J7" i="14"/>
  <c r="U7" i="14" s="1"/>
  <c r="H7" i="14"/>
  <c r="T7" i="14" s="1"/>
  <c r="F7" i="14"/>
  <c r="S7" i="14" s="1"/>
  <c r="D7" i="14"/>
  <c r="R7" i="14" s="1"/>
  <c r="N6" i="14"/>
  <c r="W6" i="14" s="1"/>
  <c r="L6" i="14"/>
  <c r="V6" i="14" s="1"/>
  <c r="J6" i="14"/>
  <c r="U6" i="14" s="1"/>
  <c r="H6" i="14"/>
  <c r="T6" i="14" s="1"/>
  <c r="F6" i="14"/>
  <c r="S6" i="14" s="1"/>
  <c r="D6" i="14"/>
  <c r="R6" i="14" s="1"/>
  <c r="N10" i="14"/>
  <c r="W10" i="14" s="1"/>
  <c r="L10" i="14"/>
  <c r="V10" i="14" s="1"/>
  <c r="J10" i="14"/>
  <c r="U10" i="14" s="1"/>
  <c r="H10" i="14"/>
  <c r="T10" i="14" s="1"/>
  <c r="F10" i="14"/>
  <c r="S10" i="14" s="1"/>
  <c r="D10" i="14"/>
  <c r="R10" i="14" s="1"/>
  <c r="N18" i="13"/>
  <c r="W18" i="13" s="1"/>
  <c r="L18" i="13"/>
  <c r="V18" i="13" s="1"/>
  <c r="J18" i="13"/>
  <c r="U18" i="13" s="1"/>
  <c r="H18" i="13"/>
  <c r="T18" i="13" s="1"/>
  <c r="F18" i="13"/>
  <c r="S18" i="13" s="1"/>
  <c r="D18" i="13"/>
  <c r="R18" i="13" s="1"/>
  <c r="O18" i="13" s="1" a="1"/>
  <c r="O18" i="13" s="1"/>
  <c r="Q18" i="13" s="1"/>
  <c r="N17" i="13"/>
  <c r="W17" i="13" s="1"/>
  <c r="L17" i="13"/>
  <c r="V17" i="13" s="1"/>
  <c r="J17" i="13"/>
  <c r="U17" i="13" s="1"/>
  <c r="H17" i="13"/>
  <c r="T17" i="13" s="1"/>
  <c r="F17" i="13"/>
  <c r="S17" i="13" s="1"/>
  <c r="D17" i="13"/>
  <c r="R17" i="13" s="1"/>
  <c r="N16" i="13"/>
  <c r="W16" i="13" s="1"/>
  <c r="L16" i="13"/>
  <c r="V16" i="13" s="1"/>
  <c r="J16" i="13"/>
  <c r="U16" i="13" s="1"/>
  <c r="H16" i="13"/>
  <c r="T16" i="13" s="1"/>
  <c r="F16" i="13"/>
  <c r="S16" i="13" s="1"/>
  <c r="D16" i="13"/>
  <c r="R16" i="13" s="1"/>
  <c r="N15" i="13"/>
  <c r="W15" i="13" s="1"/>
  <c r="L15" i="13"/>
  <c r="V15" i="13" s="1"/>
  <c r="J15" i="13"/>
  <c r="U15" i="13" s="1"/>
  <c r="H15" i="13"/>
  <c r="T15" i="13" s="1"/>
  <c r="F15" i="13"/>
  <c r="S15" i="13" s="1"/>
  <c r="O15" i="13" s="1" a="1"/>
  <c r="O15" i="13" s="1"/>
  <c r="Q15" i="13" s="1"/>
  <c r="D15" i="13"/>
  <c r="R15" i="13" s="1"/>
  <c r="N14" i="13"/>
  <c r="W14" i="13" s="1"/>
  <c r="L14" i="13"/>
  <c r="V14" i="13" s="1"/>
  <c r="J14" i="13"/>
  <c r="U14" i="13" s="1"/>
  <c r="H14" i="13"/>
  <c r="T14" i="13" s="1"/>
  <c r="F14" i="13"/>
  <c r="S14" i="13" s="1"/>
  <c r="D14" i="13"/>
  <c r="R14" i="13" s="1"/>
  <c r="O14" i="13" s="1" a="1"/>
  <c r="O14" i="13" s="1"/>
  <c r="Q14" i="13" s="1"/>
  <c r="N12" i="13"/>
  <c r="W12" i="13" s="1"/>
  <c r="L12" i="13"/>
  <c r="V12" i="13" s="1"/>
  <c r="J12" i="13"/>
  <c r="U12" i="13" s="1"/>
  <c r="H12" i="13"/>
  <c r="T12" i="13" s="1"/>
  <c r="F12" i="13"/>
  <c r="S12" i="13" s="1"/>
  <c r="D12" i="13"/>
  <c r="R12" i="13" s="1"/>
  <c r="N7" i="13"/>
  <c r="W7" i="13" s="1"/>
  <c r="L7" i="13"/>
  <c r="V7" i="13" s="1"/>
  <c r="J7" i="13"/>
  <c r="U7" i="13" s="1"/>
  <c r="H7" i="13"/>
  <c r="T7" i="13" s="1"/>
  <c r="F7" i="13"/>
  <c r="S7" i="13" s="1"/>
  <c r="D7" i="13"/>
  <c r="R7" i="13" s="1"/>
  <c r="N11" i="13"/>
  <c r="W11" i="13" s="1"/>
  <c r="L11" i="13"/>
  <c r="V11" i="13" s="1"/>
  <c r="J11" i="13"/>
  <c r="U11" i="13" s="1"/>
  <c r="H11" i="13"/>
  <c r="T11" i="13" s="1"/>
  <c r="F11" i="13"/>
  <c r="S11" i="13" s="1"/>
  <c r="D11" i="13"/>
  <c r="R11" i="13" s="1"/>
  <c r="N10" i="13"/>
  <c r="W10" i="13" s="1"/>
  <c r="L10" i="13"/>
  <c r="V10" i="13" s="1"/>
  <c r="J10" i="13"/>
  <c r="U10" i="13" s="1"/>
  <c r="H10" i="13"/>
  <c r="T10" i="13" s="1"/>
  <c r="F10" i="13"/>
  <c r="S10" i="13" s="1"/>
  <c r="D10" i="13"/>
  <c r="R10" i="13" s="1"/>
  <c r="N13" i="13"/>
  <c r="W13" i="13" s="1"/>
  <c r="L13" i="13"/>
  <c r="V13" i="13" s="1"/>
  <c r="J13" i="13"/>
  <c r="U13" i="13" s="1"/>
  <c r="H13" i="13"/>
  <c r="T13" i="13" s="1"/>
  <c r="F13" i="13"/>
  <c r="S13" i="13" s="1"/>
  <c r="D13" i="13"/>
  <c r="R13" i="13" s="1"/>
  <c r="N8" i="13"/>
  <c r="W8" i="13" s="1"/>
  <c r="L8" i="13"/>
  <c r="V8" i="13" s="1"/>
  <c r="J8" i="13"/>
  <c r="U8" i="13" s="1"/>
  <c r="H8" i="13"/>
  <c r="T8" i="13" s="1"/>
  <c r="F8" i="13"/>
  <c r="S8" i="13" s="1"/>
  <c r="D8" i="13"/>
  <c r="R8" i="13" s="1"/>
  <c r="N9" i="13"/>
  <c r="W9" i="13" s="1"/>
  <c r="L9" i="13"/>
  <c r="V9" i="13" s="1"/>
  <c r="J9" i="13"/>
  <c r="U9" i="13" s="1"/>
  <c r="H9" i="13"/>
  <c r="T9" i="13" s="1"/>
  <c r="F9" i="13"/>
  <c r="S9" i="13" s="1"/>
  <c r="D9" i="13"/>
  <c r="R9" i="13" s="1"/>
  <c r="N6" i="13"/>
  <c r="W6" i="13" s="1"/>
  <c r="L6" i="13"/>
  <c r="V6" i="13" s="1"/>
  <c r="J6" i="13"/>
  <c r="U6" i="13" s="1"/>
  <c r="H6" i="13"/>
  <c r="T6" i="13" s="1"/>
  <c r="F6" i="13"/>
  <c r="S6" i="13" s="1"/>
  <c r="D6" i="13"/>
  <c r="R6" i="13" s="1"/>
  <c r="N14" i="12"/>
  <c r="W14" i="12" s="1"/>
  <c r="L14" i="12"/>
  <c r="V14" i="12" s="1"/>
  <c r="J14" i="12"/>
  <c r="U14" i="12" s="1"/>
  <c r="H14" i="12"/>
  <c r="T14" i="12" s="1"/>
  <c r="F14" i="12"/>
  <c r="S14" i="12" s="1"/>
  <c r="D14" i="12"/>
  <c r="R14" i="12" s="1"/>
  <c r="O14" i="12" s="1" a="1"/>
  <c r="O14" i="12" s="1"/>
  <c r="Q14" i="12" s="1"/>
  <c r="N13" i="12"/>
  <c r="W13" i="12" s="1"/>
  <c r="L13" i="12"/>
  <c r="V13" i="12" s="1"/>
  <c r="J13" i="12"/>
  <c r="U13" i="12" s="1"/>
  <c r="H13" i="12"/>
  <c r="T13" i="12" s="1"/>
  <c r="F13" i="12"/>
  <c r="S13" i="12" s="1"/>
  <c r="D13" i="12"/>
  <c r="R13" i="12" s="1"/>
  <c r="N12" i="12"/>
  <c r="W12" i="12" s="1"/>
  <c r="L12" i="12"/>
  <c r="V12" i="12" s="1"/>
  <c r="J12" i="12"/>
  <c r="U12" i="12" s="1"/>
  <c r="H12" i="12"/>
  <c r="T12" i="12" s="1"/>
  <c r="F12" i="12"/>
  <c r="S12" i="12" s="1"/>
  <c r="D12" i="12"/>
  <c r="R12" i="12" s="1"/>
  <c r="N9" i="12"/>
  <c r="W9" i="12" s="1"/>
  <c r="L9" i="12"/>
  <c r="V9" i="12" s="1"/>
  <c r="J9" i="12"/>
  <c r="U9" i="12" s="1"/>
  <c r="H9" i="12"/>
  <c r="T9" i="12" s="1"/>
  <c r="F9" i="12"/>
  <c r="S9" i="12" s="1"/>
  <c r="D9" i="12"/>
  <c r="R9" i="12" s="1"/>
  <c r="N10" i="12"/>
  <c r="W10" i="12" s="1"/>
  <c r="L10" i="12"/>
  <c r="V10" i="12" s="1"/>
  <c r="J10" i="12"/>
  <c r="U10" i="12" s="1"/>
  <c r="H10" i="12"/>
  <c r="T10" i="12" s="1"/>
  <c r="F10" i="12"/>
  <c r="S10" i="12" s="1"/>
  <c r="D10" i="12"/>
  <c r="R10" i="12" s="1"/>
  <c r="N11" i="12"/>
  <c r="W11" i="12" s="1"/>
  <c r="L11" i="12"/>
  <c r="V11" i="12" s="1"/>
  <c r="J11" i="12"/>
  <c r="U11" i="12" s="1"/>
  <c r="H11" i="12"/>
  <c r="T11" i="12" s="1"/>
  <c r="F11" i="12"/>
  <c r="S11" i="12" s="1"/>
  <c r="O11" i="12" s="1" a="1"/>
  <c r="O11" i="12" s="1"/>
  <c r="Q11" i="12" s="1"/>
  <c r="D11" i="12"/>
  <c r="R11" i="12" s="1"/>
  <c r="N8" i="12"/>
  <c r="W8" i="12" s="1"/>
  <c r="L8" i="12"/>
  <c r="V8" i="12" s="1"/>
  <c r="J8" i="12"/>
  <c r="U8" i="12" s="1"/>
  <c r="H8" i="12"/>
  <c r="T8" i="12" s="1"/>
  <c r="F8" i="12"/>
  <c r="S8" i="12" s="1"/>
  <c r="D8" i="12"/>
  <c r="R8" i="12" s="1"/>
  <c r="N7" i="12"/>
  <c r="W7" i="12" s="1"/>
  <c r="O7" i="12" s="1" a="1"/>
  <c r="O7" i="12" s="1"/>
  <c r="L7" i="12"/>
  <c r="V7" i="12" s="1"/>
  <c r="J7" i="12"/>
  <c r="U7" i="12" s="1"/>
  <c r="H7" i="12"/>
  <c r="T7" i="12" s="1"/>
  <c r="F7" i="12"/>
  <c r="S7" i="12" s="1"/>
  <c r="D7" i="12"/>
  <c r="R7" i="12" s="1"/>
  <c r="N6" i="12"/>
  <c r="W6" i="12" s="1"/>
  <c r="L6" i="12"/>
  <c r="V6" i="12" s="1"/>
  <c r="J6" i="12"/>
  <c r="U6" i="12" s="1"/>
  <c r="H6" i="12"/>
  <c r="T6" i="12" s="1"/>
  <c r="F6" i="12"/>
  <c r="S6" i="12" s="1"/>
  <c r="D6" i="12"/>
  <c r="R6" i="12" s="1"/>
  <c r="N17" i="11"/>
  <c r="W17" i="11" s="1"/>
  <c r="L17" i="11"/>
  <c r="V17" i="11" s="1"/>
  <c r="J17" i="11"/>
  <c r="U17" i="11" s="1"/>
  <c r="H17" i="11"/>
  <c r="T17" i="11" s="1"/>
  <c r="F17" i="11"/>
  <c r="S17" i="11" s="1"/>
  <c r="D17" i="11"/>
  <c r="R17" i="11" s="1"/>
  <c r="N16" i="11"/>
  <c r="W16" i="11" s="1"/>
  <c r="L16" i="11"/>
  <c r="V16" i="11" s="1"/>
  <c r="J16" i="11"/>
  <c r="U16" i="11" s="1"/>
  <c r="H16" i="11"/>
  <c r="T16" i="11" s="1"/>
  <c r="F16" i="11"/>
  <c r="S16" i="11" s="1"/>
  <c r="D16" i="11"/>
  <c r="R16" i="11" s="1"/>
  <c r="N15" i="11"/>
  <c r="W15" i="11" s="1"/>
  <c r="L15" i="11"/>
  <c r="V15" i="11" s="1"/>
  <c r="J15" i="11"/>
  <c r="U15" i="11" s="1"/>
  <c r="H15" i="11"/>
  <c r="T15" i="11" s="1"/>
  <c r="F15" i="11"/>
  <c r="S15" i="11" s="1"/>
  <c r="D15" i="11"/>
  <c r="R15" i="11" s="1"/>
  <c r="N14" i="11"/>
  <c r="W14" i="11" s="1"/>
  <c r="L14" i="11"/>
  <c r="V14" i="11" s="1"/>
  <c r="J14" i="11"/>
  <c r="U14" i="11" s="1"/>
  <c r="H14" i="11"/>
  <c r="T14" i="11" s="1"/>
  <c r="F14" i="11"/>
  <c r="S14" i="11" s="1"/>
  <c r="D14" i="11"/>
  <c r="R14" i="11" s="1"/>
  <c r="N13" i="11"/>
  <c r="W13" i="11" s="1"/>
  <c r="L13" i="11"/>
  <c r="V13" i="11" s="1"/>
  <c r="J13" i="11"/>
  <c r="U13" i="11" s="1"/>
  <c r="H13" i="11"/>
  <c r="T13" i="11" s="1"/>
  <c r="F13" i="11"/>
  <c r="S13" i="11" s="1"/>
  <c r="D13" i="11"/>
  <c r="R13" i="11" s="1"/>
  <c r="O13" i="11" s="1" a="1"/>
  <c r="O13" i="11" s="1"/>
  <c r="Q13" i="11" s="1"/>
  <c r="N11" i="11"/>
  <c r="W11" i="11" s="1"/>
  <c r="L11" i="11"/>
  <c r="V11" i="11" s="1"/>
  <c r="J11" i="11"/>
  <c r="U11" i="11" s="1"/>
  <c r="H11" i="11"/>
  <c r="T11" i="11" s="1"/>
  <c r="F11" i="11"/>
  <c r="S11" i="11" s="1"/>
  <c r="D11" i="11"/>
  <c r="R11" i="11" s="1"/>
  <c r="N10" i="11"/>
  <c r="W10" i="11" s="1"/>
  <c r="L10" i="11"/>
  <c r="V10" i="11" s="1"/>
  <c r="J10" i="11"/>
  <c r="U10" i="11" s="1"/>
  <c r="H10" i="11"/>
  <c r="T10" i="11" s="1"/>
  <c r="F10" i="11"/>
  <c r="S10" i="11" s="1"/>
  <c r="D10" i="11"/>
  <c r="R10" i="11" s="1"/>
  <c r="N9" i="11"/>
  <c r="W9" i="11" s="1"/>
  <c r="L9" i="11"/>
  <c r="V9" i="11" s="1"/>
  <c r="J9" i="11"/>
  <c r="U9" i="11" s="1"/>
  <c r="H9" i="11"/>
  <c r="T9" i="11" s="1"/>
  <c r="F9" i="11"/>
  <c r="S9" i="11" s="1"/>
  <c r="D9" i="11"/>
  <c r="R9" i="11" s="1"/>
  <c r="N8" i="11"/>
  <c r="W8" i="11" s="1"/>
  <c r="L8" i="11"/>
  <c r="V8" i="11" s="1"/>
  <c r="J8" i="11"/>
  <c r="U8" i="11" s="1"/>
  <c r="H8" i="11"/>
  <c r="T8" i="11" s="1"/>
  <c r="F8" i="11"/>
  <c r="S8" i="11" s="1"/>
  <c r="D8" i="11"/>
  <c r="R8" i="11" s="1"/>
  <c r="O8" i="11" s="1" a="1"/>
  <c r="O8" i="11" s="1"/>
  <c r="N12" i="11"/>
  <c r="W12" i="11" s="1"/>
  <c r="L12" i="11"/>
  <c r="V12" i="11" s="1"/>
  <c r="J12" i="11"/>
  <c r="U12" i="11" s="1"/>
  <c r="H12" i="11"/>
  <c r="T12" i="11" s="1"/>
  <c r="F12" i="11"/>
  <c r="S12" i="11" s="1"/>
  <c r="D12" i="11"/>
  <c r="R12" i="11" s="1"/>
  <c r="N6" i="11"/>
  <c r="W6" i="11" s="1"/>
  <c r="L6" i="11"/>
  <c r="V6" i="11" s="1"/>
  <c r="J6" i="11"/>
  <c r="U6" i="11" s="1"/>
  <c r="H6" i="11"/>
  <c r="T6" i="11" s="1"/>
  <c r="F6" i="11"/>
  <c r="S6" i="11" s="1"/>
  <c r="D6" i="11"/>
  <c r="R6" i="11" s="1"/>
  <c r="N7" i="11"/>
  <c r="W7" i="11" s="1"/>
  <c r="L7" i="11"/>
  <c r="V7" i="11" s="1"/>
  <c r="J7" i="11"/>
  <c r="U7" i="11" s="1"/>
  <c r="H7" i="11"/>
  <c r="T7" i="11" s="1"/>
  <c r="F7" i="11"/>
  <c r="S7" i="11" s="1"/>
  <c r="D7" i="11"/>
  <c r="R7" i="11" s="1"/>
  <c r="N19" i="10"/>
  <c r="W19" i="10" s="1"/>
  <c r="L19" i="10"/>
  <c r="V19" i="10" s="1"/>
  <c r="J19" i="10"/>
  <c r="U19" i="10" s="1"/>
  <c r="H19" i="10"/>
  <c r="T19" i="10" s="1"/>
  <c r="F19" i="10"/>
  <c r="S19" i="10" s="1"/>
  <c r="D19" i="10"/>
  <c r="R19" i="10" s="1"/>
  <c r="N18" i="10"/>
  <c r="W18" i="10" s="1"/>
  <c r="L18" i="10"/>
  <c r="V18" i="10" s="1"/>
  <c r="J18" i="10"/>
  <c r="U18" i="10" s="1"/>
  <c r="H18" i="10"/>
  <c r="T18" i="10" s="1"/>
  <c r="F18" i="10"/>
  <c r="S18" i="10" s="1"/>
  <c r="D18" i="10"/>
  <c r="R18" i="10" s="1"/>
  <c r="N15" i="10"/>
  <c r="W15" i="10" s="1"/>
  <c r="L15" i="10"/>
  <c r="V15" i="10" s="1"/>
  <c r="J15" i="10"/>
  <c r="U15" i="10" s="1"/>
  <c r="H15" i="10"/>
  <c r="T15" i="10" s="1"/>
  <c r="F15" i="10"/>
  <c r="S15" i="10" s="1"/>
  <c r="D15" i="10"/>
  <c r="R15" i="10" s="1"/>
  <c r="N17" i="10"/>
  <c r="W17" i="10" s="1"/>
  <c r="L17" i="10"/>
  <c r="V17" i="10" s="1"/>
  <c r="J17" i="10"/>
  <c r="U17" i="10" s="1"/>
  <c r="H17" i="10"/>
  <c r="T17" i="10" s="1"/>
  <c r="F17" i="10"/>
  <c r="S17" i="10" s="1"/>
  <c r="D17" i="10"/>
  <c r="R17" i="10" s="1"/>
  <c r="N16" i="10"/>
  <c r="W16" i="10" s="1"/>
  <c r="L16" i="10"/>
  <c r="V16" i="10" s="1"/>
  <c r="J16" i="10"/>
  <c r="U16" i="10" s="1"/>
  <c r="H16" i="10"/>
  <c r="T16" i="10" s="1"/>
  <c r="F16" i="10"/>
  <c r="S16" i="10" s="1"/>
  <c r="D16" i="10"/>
  <c r="R16" i="10" s="1"/>
  <c r="O16" i="10" s="1" a="1"/>
  <c r="O16" i="10" s="1"/>
  <c r="Q16" i="10" s="1"/>
  <c r="N14" i="10"/>
  <c r="W14" i="10" s="1"/>
  <c r="L14" i="10"/>
  <c r="V14" i="10" s="1"/>
  <c r="J14" i="10"/>
  <c r="U14" i="10" s="1"/>
  <c r="H14" i="10"/>
  <c r="T14" i="10" s="1"/>
  <c r="F14" i="10"/>
  <c r="S14" i="10" s="1"/>
  <c r="D14" i="10"/>
  <c r="R14" i="10" s="1"/>
  <c r="N13" i="10"/>
  <c r="W13" i="10" s="1"/>
  <c r="L13" i="10"/>
  <c r="V13" i="10" s="1"/>
  <c r="J13" i="10"/>
  <c r="U13" i="10" s="1"/>
  <c r="H13" i="10"/>
  <c r="T13" i="10" s="1"/>
  <c r="F13" i="10"/>
  <c r="S13" i="10" s="1"/>
  <c r="D13" i="10"/>
  <c r="R13" i="10" s="1"/>
  <c r="N11" i="10"/>
  <c r="W11" i="10" s="1"/>
  <c r="L11" i="10"/>
  <c r="V11" i="10" s="1"/>
  <c r="J11" i="10"/>
  <c r="U11" i="10" s="1"/>
  <c r="H11" i="10"/>
  <c r="T11" i="10" s="1"/>
  <c r="F11" i="10"/>
  <c r="S11" i="10" s="1"/>
  <c r="D11" i="10"/>
  <c r="R11" i="10" s="1"/>
  <c r="N12" i="10"/>
  <c r="W12" i="10" s="1"/>
  <c r="L12" i="10"/>
  <c r="V12" i="10" s="1"/>
  <c r="J12" i="10"/>
  <c r="U12" i="10" s="1"/>
  <c r="H12" i="10"/>
  <c r="T12" i="10" s="1"/>
  <c r="F12" i="10"/>
  <c r="S12" i="10" s="1"/>
  <c r="D12" i="10"/>
  <c r="R12" i="10" s="1"/>
  <c r="N10" i="10"/>
  <c r="W10" i="10" s="1"/>
  <c r="L10" i="10"/>
  <c r="V10" i="10" s="1"/>
  <c r="J10" i="10"/>
  <c r="U10" i="10" s="1"/>
  <c r="H10" i="10"/>
  <c r="T10" i="10" s="1"/>
  <c r="F10" i="10"/>
  <c r="S10" i="10" s="1"/>
  <c r="D10" i="10"/>
  <c r="R10" i="10" s="1"/>
  <c r="N7" i="10"/>
  <c r="W7" i="10" s="1"/>
  <c r="L7" i="10"/>
  <c r="V7" i="10" s="1"/>
  <c r="J7" i="10"/>
  <c r="U7" i="10" s="1"/>
  <c r="H7" i="10"/>
  <c r="T7" i="10" s="1"/>
  <c r="F7" i="10"/>
  <c r="S7" i="10" s="1"/>
  <c r="D7" i="10"/>
  <c r="R7" i="10" s="1"/>
  <c r="N8" i="10"/>
  <c r="W8" i="10" s="1"/>
  <c r="L8" i="10"/>
  <c r="V8" i="10" s="1"/>
  <c r="J8" i="10"/>
  <c r="U8" i="10" s="1"/>
  <c r="H8" i="10"/>
  <c r="T8" i="10" s="1"/>
  <c r="F8" i="10"/>
  <c r="S8" i="10" s="1"/>
  <c r="D8" i="10"/>
  <c r="R8" i="10" s="1"/>
  <c r="N9" i="10"/>
  <c r="W9" i="10" s="1"/>
  <c r="L9" i="10"/>
  <c r="V9" i="10" s="1"/>
  <c r="J9" i="10"/>
  <c r="U9" i="10" s="1"/>
  <c r="H9" i="10"/>
  <c r="T9" i="10" s="1"/>
  <c r="F9" i="10"/>
  <c r="S9" i="10" s="1"/>
  <c r="D9" i="10"/>
  <c r="R9" i="10" s="1"/>
  <c r="N6" i="10"/>
  <c r="W6" i="10" s="1"/>
  <c r="L6" i="10"/>
  <c r="V6" i="10" s="1"/>
  <c r="J6" i="10"/>
  <c r="U6" i="10" s="1"/>
  <c r="H6" i="10"/>
  <c r="T6" i="10" s="1"/>
  <c r="F6" i="10"/>
  <c r="S6" i="10" s="1"/>
  <c r="D6" i="10"/>
  <c r="R6" i="10" s="1"/>
  <c r="N33" i="9"/>
  <c r="W33" i="9" s="1"/>
  <c r="L33" i="9"/>
  <c r="V33" i="9" s="1"/>
  <c r="J33" i="9"/>
  <c r="U33" i="9" s="1"/>
  <c r="H33" i="9"/>
  <c r="T33" i="9" s="1"/>
  <c r="F33" i="9"/>
  <c r="S33" i="9" s="1"/>
  <c r="D33" i="9"/>
  <c r="R33" i="9" s="1"/>
  <c r="O33" i="9" s="1" a="1"/>
  <c r="O33" i="9" s="1"/>
  <c r="Q33" i="9" s="1"/>
  <c r="N27" i="9"/>
  <c r="W27" i="9" s="1"/>
  <c r="L27" i="9"/>
  <c r="V27" i="9" s="1"/>
  <c r="J27" i="9"/>
  <c r="U27" i="9" s="1"/>
  <c r="H27" i="9"/>
  <c r="T27" i="9" s="1"/>
  <c r="F27" i="9"/>
  <c r="S27" i="9" s="1"/>
  <c r="D27" i="9"/>
  <c r="R27" i="9" s="1"/>
  <c r="N20" i="9"/>
  <c r="W20" i="9" s="1"/>
  <c r="L20" i="9"/>
  <c r="V20" i="9" s="1"/>
  <c r="J20" i="9"/>
  <c r="U20" i="9" s="1"/>
  <c r="H20" i="9"/>
  <c r="T20" i="9" s="1"/>
  <c r="F20" i="9"/>
  <c r="S20" i="9" s="1"/>
  <c r="D20" i="9"/>
  <c r="R20" i="9" s="1"/>
  <c r="N23" i="9"/>
  <c r="W23" i="9" s="1"/>
  <c r="L23" i="9"/>
  <c r="V23" i="9" s="1"/>
  <c r="J23" i="9"/>
  <c r="U23" i="9" s="1"/>
  <c r="H23" i="9"/>
  <c r="T23" i="9" s="1"/>
  <c r="F23" i="9"/>
  <c r="S23" i="9" s="1"/>
  <c r="D23" i="9"/>
  <c r="R23" i="9" s="1"/>
  <c r="N29" i="9"/>
  <c r="W29" i="9" s="1"/>
  <c r="L29" i="9"/>
  <c r="V29" i="9" s="1"/>
  <c r="J29" i="9"/>
  <c r="U29" i="9" s="1"/>
  <c r="H29" i="9"/>
  <c r="T29" i="9" s="1"/>
  <c r="F29" i="9"/>
  <c r="S29" i="9" s="1"/>
  <c r="D29" i="9"/>
  <c r="R29" i="9" s="1"/>
  <c r="O29" i="9" s="1" a="1"/>
  <c r="O29" i="9" s="1"/>
  <c r="Q29" i="9" s="1"/>
  <c r="N8" i="9"/>
  <c r="W8" i="9" s="1"/>
  <c r="L8" i="9"/>
  <c r="V8" i="9" s="1"/>
  <c r="J8" i="9"/>
  <c r="U8" i="9" s="1"/>
  <c r="H8" i="9"/>
  <c r="T8" i="9" s="1"/>
  <c r="F8" i="9"/>
  <c r="S8" i="9" s="1"/>
  <c r="D8" i="9"/>
  <c r="R8" i="9" s="1"/>
  <c r="N25" i="9"/>
  <c r="W25" i="9" s="1"/>
  <c r="L25" i="9"/>
  <c r="V25" i="9" s="1"/>
  <c r="J25" i="9"/>
  <c r="U25" i="9" s="1"/>
  <c r="H25" i="9"/>
  <c r="T25" i="9" s="1"/>
  <c r="F25" i="9"/>
  <c r="S25" i="9" s="1"/>
  <c r="D25" i="9"/>
  <c r="R25" i="9" s="1"/>
  <c r="N19" i="9"/>
  <c r="W19" i="9" s="1"/>
  <c r="L19" i="9"/>
  <c r="V19" i="9" s="1"/>
  <c r="J19" i="9"/>
  <c r="U19" i="9" s="1"/>
  <c r="H19" i="9"/>
  <c r="T19" i="9" s="1"/>
  <c r="F19" i="9"/>
  <c r="S19" i="9" s="1"/>
  <c r="D19" i="9"/>
  <c r="R19" i="9" s="1"/>
  <c r="N28" i="9"/>
  <c r="W28" i="9" s="1"/>
  <c r="L28" i="9"/>
  <c r="V28" i="9" s="1"/>
  <c r="J28" i="9"/>
  <c r="U28" i="9" s="1"/>
  <c r="H28" i="9"/>
  <c r="T28" i="9" s="1"/>
  <c r="F28" i="9"/>
  <c r="S28" i="9" s="1"/>
  <c r="D28" i="9"/>
  <c r="R28" i="9" s="1"/>
  <c r="O28" i="9" s="1" a="1"/>
  <c r="O28" i="9" s="1"/>
  <c r="Q28" i="9" s="1"/>
  <c r="N18" i="9"/>
  <c r="W18" i="9" s="1"/>
  <c r="L18" i="9"/>
  <c r="V18" i="9" s="1"/>
  <c r="J18" i="9"/>
  <c r="U18" i="9" s="1"/>
  <c r="H18" i="9"/>
  <c r="T18" i="9" s="1"/>
  <c r="F18" i="9"/>
  <c r="S18" i="9" s="1"/>
  <c r="D18" i="9"/>
  <c r="R18" i="9" s="1"/>
  <c r="N26" i="9"/>
  <c r="W26" i="9" s="1"/>
  <c r="L26" i="9"/>
  <c r="V26" i="9" s="1"/>
  <c r="J26" i="9"/>
  <c r="U26" i="9" s="1"/>
  <c r="H26" i="9"/>
  <c r="T26" i="9" s="1"/>
  <c r="F26" i="9"/>
  <c r="S26" i="9" s="1"/>
  <c r="D26" i="9"/>
  <c r="R26" i="9" s="1"/>
  <c r="N16" i="9"/>
  <c r="W16" i="9" s="1"/>
  <c r="L16" i="9"/>
  <c r="V16" i="9" s="1"/>
  <c r="J16" i="9"/>
  <c r="U16" i="9" s="1"/>
  <c r="H16" i="9"/>
  <c r="T16" i="9" s="1"/>
  <c r="F16" i="9"/>
  <c r="S16" i="9" s="1"/>
  <c r="D16" i="9"/>
  <c r="R16" i="9" s="1"/>
  <c r="N24" i="9"/>
  <c r="W24" i="9" s="1"/>
  <c r="L24" i="9"/>
  <c r="V24" i="9" s="1"/>
  <c r="J24" i="9"/>
  <c r="U24" i="9" s="1"/>
  <c r="H24" i="9"/>
  <c r="T24" i="9" s="1"/>
  <c r="F24" i="9"/>
  <c r="S24" i="9" s="1"/>
  <c r="D24" i="9"/>
  <c r="R24" i="9" s="1"/>
  <c r="O24" i="9" s="1" a="1"/>
  <c r="O24" i="9" s="1"/>
  <c r="Q24" i="9" s="1"/>
  <c r="N14" i="9"/>
  <c r="W14" i="9" s="1"/>
  <c r="L14" i="9"/>
  <c r="V14" i="9" s="1"/>
  <c r="J14" i="9"/>
  <c r="U14" i="9" s="1"/>
  <c r="H14" i="9"/>
  <c r="T14" i="9" s="1"/>
  <c r="F14" i="9"/>
  <c r="S14" i="9" s="1"/>
  <c r="D14" i="9"/>
  <c r="R14" i="9" s="1"/>
  <c r="N12" i="9"/>
  <c r="W12" i="9" s="1"/>
  <c r="L12" i="9"/>
  <c r="V12" i="9" s="1"/>
  <c r="J12" i="9"/>
  <c r="U12" i="9" s="1"/>
  <c r="H12" i="9"/>
  <c r="T12" i="9" s="1"/>
  <c r="F12" i="9"/>
  <c r="S12" i="9" s="1"/>
  <c r="D12" i="9"/>
  <c r="R12" i="9" s="1"/>
  <c r="N13" i="9"/>
  <c r="W13" i="9" s="1"/>
  <c r="L13" i="9"/>
  <c r="V13" i="9" s="1"/>
  <c r="J13" i="9"/>
  <c r="U13" i="9" s="1"/>
  <c r="H13" i="9"/>
  <c r="T13" i="9" s="1"/>
  <c r="F13" i="9"/>
  <c r="S13" i="9" s="1"/>
  <c r="D13" i="9"/>
  <c r="R13" i="9" s="1"/>
  <c r="N22" i="9"/>
  <c r="W22" i="9" s="1"/>
  <c r="L22" i="9"/>
  <c r="V22" i="9" s="1"/>
  <c r="J22" i="9"/>
  <c r="U22" i="9" s="1"/>
  <c r="H22" i="9"/>
  <c r="T22" i="9" s="1"/>
  <c r="F22" i="9"/>
  <c r="S22" i="9" s="1"/>
  <c r="D22" i="9"/>
  <c r="R22" i="9" s="1"/>
  <c r="O22" i="9" s="1" a="1"/>
  <c r="O22" i="9" s="1"/>
  <c r="Q22" i="9" s="1"/>
  <c r="N11" i="9"/>
  <c r="W11" i="9" s="1"/>
  <c r="L11" i="9"/>
  <c r="V11" i="9" s="1"/>
  <c r="J11" i="9"/>
  <c r="U11" i="9" s="1"/>
  <c r="H11" i="9"/>
  <c r="T11" i="9" s="1"/>
  <c r="F11" i="9"/>
  <c r="S11" i="9" s="1"/>
  <c r="D11" i="9"/>
  <c r="R11" i="9" s="1"/>
  <c r="N9" i="9"/>
  <c r="W9" i="9" s="1"/>
  <c r="L9" i="9"/>
  <c r="V9" i="9" s="1"/>
  <c r="J9" i="9"/>
  <c r="U9" i="9" s="1"/>
  <c r="H9" i="9"/>
  <c r="T9" i="9" s="1"/>
  <c r="F9" i="9"/>
  <c r="S9" i="9" s="1"/>
  <c r="D9" i="9"/>
  <c r="R9" i="9" s="1"/>
  <c r="N10" i="9"/>
  <c r="W10" i="9" s="1"/>
  <c r="L10" i="9"/>
  <c r="V10" i="9" s="1"/>
  <c r="J10" i="9"/>
  <c r="U10" i="9" s="1"/>
  <c r="H10" i="9"/>
  <c r="T10" i="9" s="1"/>
  <c r="F10" i="9"/>
  <c r="S10" i="9" s="1"/>
  <c r="D10" i="9"/>
  <c r="R10" i="9" s="1"/>
  <c r="N7" i="9"/>
  <c r="W7" i="9" s="1"/>
  <c r="L7" i="9"/>
  <c r="V7" i="9" s="1"/>
  <c r="J7" i="9"/>
  <c r="U7" i="9" s="1"/>
  <c r="H7" i="9"/>
  <c r="T7" i="9" s="1"/>
  <c r="F7" i="9"/>
  <c r="S7" i="9" s="1"/>
  <c r="D7" i="9"/>
  <c r="R7" i="9" s="1"/>
  <c r="N6" i="9"/>
  <c r="W6" i="9" s="1"/>
  <c r="L6" i="9"/>
  <c r="V6" i="9" s="1"/>
  <c r="J6" i="9"/>
  <c r="U6" i="9" s="1"/>
  <c r="H6" i="9"/>
  <c r="T6" i="9" s="1"/>
  <c r="F6" i="9"/>
  <c r="S6" i="9" s="1"/>
  <c r="D6" i="9"/>
  <c r="R6" i="9" s="1"/>
  <c r="N28" i="8"/>
  <c r="W28" i="8" s="1"/>
  <c r="L28" i="8"/>
  <c r="V28" i="8" s="1"/>
  <c r="J28" i="8"/>
  <c r="U28" i="8" s="1"/>
  <c r="H28" i="8"/>
  <c r="T28" i="8" s="1"/>
  <c r="F28" i="8"/>
  <c r="S28" i="8" s="1"/>
  <c r="D28" i="8"/>
  <c r="R28" i="8" s="1"/>
  <c r="N27" i="8"/>
  <c r="W27" i="8" s="1"/>
  <c r="L27" i="8"/>
  <c r="V27" i="8" s="1"/>
  <c r="J27" i="8"/>
  <c r="U27" i="8" s="1"/>
  <c r="H27" i="8"/>
  <c r="T27" i="8" s="1"/>
  <c r="F27" i="8"/>
  <c r="S27" i="8" s="1"/>
  <c r="D27" i="8"/>
  <c r="R27" i="8" s="1"/>
  <c r="N26" i="8"/>
  <c r="W26" i="8" s="1"/>
  <c r="L26" i="8"/>
  <c r="V26" i="8" s="1"/>
  <c r="J26" i="8"/>
  <c r="U26" i="8" s="1"/>
  <c r="H26" i="8"/>
  <c r="T26" i="8" s="1"/>
  <c r="F26" i="8"/>
  <c r="S26" i="8" s="1"/>
  <c r="D26" i="8"/>
  <c r="R26" i="8" s="1"/>
  <c r="N25" i="8"/>
  <c r="W25" i="8" s="1"/>
  <c r="L25" i="8"/>
  <c r="V25" i="8" s="1"/>
  <c r="J25" i="8"/>
  <c r="U25" i="8" s="1"/>
  <c r="H25" i="8"/>
  <c r="T25" i="8" s="1"/>
  <c r="F25" i="8"/>
  <c r="S25" i="8" s="1"/>
  <c r="D25" i="8"/>
  <c r="R25" i="8" s="1"/>
  <c r="N23" i="8"/>
  <c r="W23" i="8" s="1"/>
  <c r="L23" i="8"/>
  <c r="V23" i="8" s="1"/>
  <c r="J23" i="8"/>
  <c r="U23" i="8" s="1"/>
  <c r="H23" i="8"/>
  <c r="T23" i="8" s="1"/>
  <c r="F23" i="8"/>
  <c r="S23" i="8" s="1"/>
  <c r="D23" i="8"/>
  <c r="R23" i="8" s="1"/>
  <c r="N11" i="8"/>
  <c r="W11" i="8" s="1"/>
  <c r="L11" i="8"/>
  <c r="V11" i="8" s="1"/>
  <c r="J11" i="8"/>
  <c r="U11" i="8" s="1"/>
  <c r="H11" i="8"/>
  <c r="T11" i="8" s="1"/>
  <c r="F11" i="8"/>
  <c r="S11" i="8" s="1"/>
  <c r="D11" i="8"/>
  <c r="R11" i="8" s="1"/>
  <c r="N13" i="8"/>
  <c r="W13" i="8" s="1"/>
  <c r="L13" i="8"/>
  <c r="V13" i="8" s="1"/>
  <c r="J13" i="8"/>
  <c r="U13" i="8" s="1"/>
  <c r="H13" i="8"/>
  <c r="T13" i="8" s="1"/>
  <c r="F13" i="8"/>
  <c r="S13" i="8" s="1"/>
  <c r="D13" i="8"/>
  <c r="R13" i="8" s="1"/>
  <c r="N20" i="8"/>
  <c r="W20" i="8" s="1"/>
  <c r="L20" i="8"/>
  <c r="V20" i="8" s="1"/>
  <c r="J20" i="8"/>
  <c r="U20" i="8" s="1"/>
  <c r="H20" i="8"/>
  <c r="T20" i="8" s="1"/>
  <c r="F20" i="8"/>
  <c r="S20" i="8" s="1"/>
  <c r="D20" i="8"/>
  <c r="R20" i="8" s="1"/>
  <c r="N17" i="8"/>
  <c r="W17" i="8" s="1"/>
  <c r="L17" i="8"/>
  <c r="V17" i="8" s="1"/>
  <c r="J17" i="8"/>
  <c r="U17" i="8" s="1"/>
  <c r="H17" i="8"/>
  <c r="T17" i="8" s="1"/>
  <c r="F17" i="8"/>
  <c r="S17" i="8" s="1"/>
  <c r="D17" i="8"/>
  <c r="R17" i="8" s="1"/>
  <c r="N24" i="8"/>
  <c r="W24" i="8" s="1"/>
  <c r="L24" i="8"/>
  <c r="V24" i="8" s="1"/>
  <c r="J24" i="8"/>
  <c r="U24" i="8" s="1"/>
  <c r="H24" i="8"/>
  <c r="T24" i="8" s="1"/>
  <c r="F24" i="8"/>
  <c r="S24" i="8" s="1"/>
  <c r="D24" i="8"/>
  <c r="R24" i="8" s="1"/>
  <c r="N16" i="8"/>
  <c r="W16" i="8" s="1"/>
  <c r="L16" i="8"/>
  <c r="V16" i="8" s="1"/>
  <c r="J16" i="8"/>
  <c r="U16" i="8" s="1"/>
  <c r="H16" i="8"/>
  <c r="T16" i="8" s="1"/>
  <c r="F16" i="8"/>
  <c r="S16" i="8" s="1"/>
  <c r="D16" i="8"/>
  <c r="R16" i="8" s="1"/>
  <c r="N15" i="8"/>
  <c r="W15" i="8" s="1"/>
  <c r="L15" i="8"/>
  <c r="V15" i="8" s="1"/>
  <c r="J15" i="8"/>
  <c r="U15" i="8" s="1"/>
  <c r="H15" i="8"/>
  <c r="T15" i="8" s="1"/>
  <c r="F15" i="8"/>
  <c r="S15" i="8" s="1"/>
  <c r="D15" i="8"/>
  <c r="R15" i="8" s="1"/>
  <c r="N18" i="8"/>
  <c r="W18" i="8" s="1"/>
  <c r="L18" i="8"/>
  <c r="V18" i="8" s="1"/>
  <c r="J18" i="8"/>
  <c r="U18" i="8" s="1"/>
  <c r="H18" i="8"/>
  <c r="T18" i="8" s="1"/>
  <c r="F18" i="8"/>
  <c r="S18" i="8" s="1"/>
  <c r="D18" i="8"/>
  <c r="R18" i="8" s="1"/>
  <c r="N12" i="8"/>
  <c r="W12" i="8" s="1"/>
  <c r="L12" i="8"/>
  <c r="V12" i="8" s="1"/>
  <c r="J12" i="8"/>
  <c r="U12" i="8" s="1"/>
  <c r="H12" i="8"/>
  <c r="T12" i="8" s="1"/>
  <c r="F12" i="8"/>
  <c r="S12" i="8" s="1"/>
  <c r="D12" i="8"/>
  <c r="R12" i="8" s="1"/>
  <c r="N14" i="8"/>
  <c r="W14" i="8" s="1"/>
  <c r="L14" i="8"/>
  <c r="V14" i="8" s="1"/>
  <c r="J14" i="8"/>
  <c r="U14" i="8" s="1"/>
  <c r="H14" i="8"/>
  <c r="T14" i="8" s="1"/>
  <c r="F14" i="8"/>
  <c r="S14" i="8" s="1"/>
  <c r="D14" i="8"/>
  <c r="R14" i="8" s="1"/>
  <c r="N22" i="8"/>
  <c r="W22" i="8" s="1"/>
  <c r="L22" i="8"/>
  <c r="V22" i="8" s="1"/>
  <c r="J22" i="8"/>
  <c r="U22" i="8" s="1"/>
  <c r="H22" i="8"/>
  <c r="T22" i="8" s="1"/>
  <c r="F22" i="8"/>
  <c r="S22" i="8" s="1"/>
  <c r="D22" i="8"/>
  <c r="R22" i="8" s="1"/>
  <c r="N10" i="8"/>
  <c r="W10" i="8" s="1"/>
  <c r="L10" i="8"/>
  <c r="V10" i="8" s="1"/>
  <c r="J10" i="8"/>
  <c r="U10" i="8" s="1"/>
  <c r="H10" i="8"/>
  <c r="T10" i="8" s="1"/>
  <c r="F10" i="8"/>
  <c r="S10" i="8" s="1"/>
  <c r="D10" i="8"/>
  <c r="R10" i="8" s="1"/>
  <c r="N21" i="8"/>
  <c r="W21" i="8" s="1"/>
  <c r="L21" i="8"/>
  <c r="V21" i="8" s="1"/>
  <c r="J21" i="8"/>
  <c r="U21" i="8" s="1"/>
  <c r="H21" i="8"/>
  <c r="T21" i="8" s="1"/>
  <c r="F21" i="8"/>
  <c r="S21" i="8" s="1"/>
  <c r="D21" i="8"/>
  <c r="R21" i="8" s="1"/>
  <c r="N8" i="8"/>
  <c r="W8" i="8" s="1"/>
  <c r="L8" i="8"/>
  <c r="V8" i="8" s="1"/>
  <c r="J8" i="8"/>
  <c r="U8" i="8" s="1"/>
  <c r="H8" i="8"/>
  <c r="T8" i="8" s="1"/>
  <c r="F8" i="8"/>
  <c r="S8" i="8" s="1"/>
  <c r="D8" i="8"/>
  <c r="R8" i="8" s="1"/>
  <c r="N9" i="8"/>
  <c r="W9" i="8" s="1"/>
  <c r="L9" i="8"/>
  <c r="V9" i="8" s="1"/>
  <c r="J9" i="8"/>
  <c r="U9" i="8" s="1"/>
  <c r="H9" i="8"/>
  <c r="T9" i="8" s="1"/>
  <c r="F9" i="8"/>
  <c r="S9" i="8" s="1"/>
  <c r="D9" i="8"/>
  <c r="R9" i="8" s="1"/>
  <c r="N7" i="8"/>
  <c r="W7" i="8" s="1"/>
  <c r="L7" i="8"/>
  <c r="V7" i="8" s="1"/>
  <c r="J7" i="8"/>
  <c r="U7" i="8" s="1"/>
  <c r="H7" i="8"/>
  <c r="T7" i="8" s="1"/>
  <c r="F7" i="8"/>
  <c r="S7" i="8" s="1"/>
  <c r="D7" i="8"/>
  <c r="R7" i="8" s="1"/>
  <c r="N6" i="8"/>
  <c r="W6" i="8" s="1"/>
  <c r="L6" i="8"/>
  <c r="V6" i="8" s="1"/>
  <c r="J6" i="8"/>
  <c r="U6" i="8" s="1"/>
  <c r="H6" i="8"/>
  <c r="T6" i="8" s="1"/>
  <c r="F6" i="8"/>
  <c r="S6" i="8" s="1"/>
  <c r="D6" i="8"/>
  <c r="R6" i="8" s="1"/>
  <c r="N19" i="8"/>
  <c r="W19" i="8" s="1"/>
  <c r="L19" i="8"/>
  <c r="V19" i="8" s="1"/>
  <c r="J19" i="8"/>
  <c r="U19" i="8" s="1"/>
  <c r="H19" i="8"/>
  <c r="T19" i="8" s="1"/>
  <c r="F19" i="8"/>
  <c r="S19" i="8" s="1"/>
  <c r="D19" i="8"/>
  <c r="R19" i="8" s="1"/>
  <c r="N25" i="7"/>
  <c r="W25" i="7" s="1"/>
  <c r="L25" i="7"/>
  <c r="V25" i="7" s="1"/>
  <c r="J25" i="7"/>
  <c r="U25" i="7" s="1"/>
  <c r="H25" i="7"/>
  <c r="T25" i="7" s="1"/>
  <c r="F25" i="7"/>
  <c r="S25" i="7" s="1"/>
  <c r="D25" i="7"/>
  <c r="R25" i="7" s="1"/>
  <c r="N18" i="7"/>
  <c r="W18" i="7" s="1"/>
  <c r="L18" i="7"/>
  <c r="V18" i="7" s="1"/>
  <c r="J18" i="7"/>
  <c r="U18" i="7" s="1"/>
  <c r="H18" i="7"/>
  <c r="T18" i="7" s="1"/>
  <c r="F18" i="7"/>
  <c r="S18" i="7" s="1"/>
  <c r="D18" i="7"/>
  <c r="R18" i="7" s="1"/>
  <c r="N21" i="7"/>
  <c r="W21" i="7" s="1"/>
  <c r="L21" i="7"/>
  <c r="V21" i="7" s="1"/>
  <c r="J21" i="7"/>
  <c r="U21" i="7" s="1"/>
  <c r="H21" i="7"/>
  <c r="T21" i="7" s="1"/>
  <c r="F21" i="7"/>
  <c r="S21" i="7" s="1"/>
  <c r="D21" i="7"/>
  <c r="R21" i="7" s="1"/>
  <c r="N23" i="7"/>
  <c r="W23" i="7" s="1"/>
  <c r="L23" i="7"/>
  <c r="V23" i="7" s="1"/>
  <c r="J23" i="7"/>
  <c r="U23" i="7" s="1"/>
  <c r="H23" i="7"/>
  <c r="T23" i="7" s="1"/>
  <c r="F23" i="7"/>
  <c r="S23" i="7" s="1"/>
  <c r="D23" i="7"/>
  <c r="R23" i="7" s="1"/>
  <c r="N19" i="7"/>
  <c r="W19" i="7" s="1"/>
  <c r="L19" i="7"/>
  <c r="V19" i="7" s="1"/>
  <c r="J19" i="7"/>
  <c r="U19" i="7" s="1"/>
  <c r="H19" i="7"/>
  <c r="T19" i="7" s="1"/>
  <c r="F19" i="7"/>
  <c r="S19" i="7" s="1"/>
  <c r="D19" i="7"/>
  <c r="R19" i="7" s="1"/>
  <c r="N24" i="7"/>
  <c r="W24" i="7" s="1"/>
  <c r="L24" i="7"/>
  <c r="V24" i="7" s="1"/>
  <c r="J24" i="7"/>
  <c r="U24" i="7" s="1"/>
  <c r="H24" i="7"/>
  <c r="T24" i="7" s="1"/>
  <c r="F24" i="7"/>
  <c r="S24" i="7" s="1"/>
  <c r="D24" i="7"/>
  <c r="R24" i="7" s="1"/>
  <c r="O24" i="7" s="1" a="1"/>
  <c r="O24" i="7" s="1"/>
  <c r="Q24" i="7" s="1"/>
  <c r="N8" i="7"/>
  <c r="W8" i="7" s="1"/>
  <c r="L8" i="7"/>
  <c r="V8" i="7" s="1"/>
  <c r="J8" i="7"/>
  <c r="U8" i="7" s="1"/>
  <c r="H8" i="7"/>
  <c r="T8" i="7" s="1"/>
  <c r="F8" i="7"/>
  <c r="S8" i="7" s="1"/>
  <c r="D8" i="7"/>
  <c r="R8" i="7" s="1"/>
  <c r="N22" i="7"/>
  <c r="W22" i="7" s="1"/>
  <c r="L22" i="7"/>
  <c r="V22" i="7" s="1"/>
  <c r="J22" i="7"/>
  <c r="U22" i="7" s="1"/>
  <c r="H22" i="7"/>
  <c r="T22" i="7" s="1"/>
  <c r="F22" i="7"/>
  <c r="S22" i="7" s="1"/>
  <c r="D22" i="7"/>
  <c r="R22" i="7" s="1"/>
  <c r="N15" i="7"/>
  <c r="W15" i="7" s="1"/>
  <c r="L15" i="7"/>
  <c r="V15" i="7" s="1"/>
  <c r="J15" i="7"/>
  <c r="U15" i="7" s="1"/>
  <c r="H15" i="7"/>
  <c r="T15" i="7" s="1"/>
  <c r="F15" i="7"/>
  <c r="S15" i="7" s="1"/>
  <c r="D15" i="7"/>
  <c r="R15" i="7" s="1"/>
  <c r="N13" i="7"/>
  <c r="W13" i="7" s="1"/>
  <c r="L13" i="7"/>
  <c r="V13" i="7" s="1"/>
  <c r="J13" i="7"/>
  <c r="U13" i="7" s="1"/>
  <c r="H13" i="7"/>
  <c r="T13" i="7" s="1"/>
  <c r="F13" i="7"/>
  <c r="S13" i="7" s="1"/>
  <c r="D13" i="7"/>
  <c r="R13" i="7" s="1"/>
  <c r="N14" i="7"/>
  <c r="W14" i="7" s="1"/>
  <c r="L14" i="7"/>
  <c r="V14" i="7" s="1"/>
  <c r="J14" i="7"/>
  <c r="U14" i="7" s="1"/>
  <c r="H14" i="7"/>
  <c r="T14" i="7" s="1"/>
  <c r="F14" i="7"/>
  <c r="S14" i="7" s="1"/>
  <c r="D14" i="7"/>
  <c r="R14" i="7" s="1"/>
  <c r="O14" i="7" s="1" a="1"/>
  <c r="O14" i="7" s="1"/>
  <c r="N11" i="7"/>
  <c r="W11" i="7" s="1"/>
  <c r="L11" i="7"/>
  <c r="V11" i="7" s="1"/>
  <c r="J11" i="7"/>
  <c r="U11" i="7" s="1"/>
  <c r="H11" i="7"/>
  <c r="T11" i="7" s="1"/>
  <c r="F11" i="7"/>
  <c r="S11" i="7" s="1"/>
  <c r="D11" i="7"/>
  <c r="R11" i="7" s="1"/>
  <c r="N12" i="7"/>
  <c r="W12" i="7" s="1"/>
  <c r="L12" i="7"/>
  <c r="V12" i="7" s="1"/>
  <c r="J12" i="7"/>
  <c r="U12" i="7" s="1"/>
  <c r="H12" i="7"/>
  <c r="T12" i="7" s="1"/>
  <c r="F12" i="7"/>
  <c r="S12" i="7" s="1"/>
  <c r="D12" i="7"/>
  <c r="R12" i="7" s="1"/>
  <c r="N10" i="7"/>
  <c r="W10" i="7" s="1"/>
  <c r="L10" i="7"/>
  <c r="V10" i="7" s="1"/>
  <c r="J10" i="7"/>
  <c r="U10" i="7" s="1"/>
  <c r="H10" i="7"/>
  <c r="T10" i="7" s="1"/>
  <c r="F10" i="7"/>
  <c r="S10" i="7" s="1"/>
  <c r="D10" i="7"/>
  <c r="R10" i="7" s="1"/>
  <c r="N9" i="7"/>
  <c r="W9" i="7" s="1"/>
  <c r="L9" i="7"/>
  <c r="V9" i="7" s="1"/>
  <c r="J9" i="7"/>
  <c r="U9" i="7" s="1"/>
  <c r="H9" i="7"/>
  <c r="T9" i="7" s="1"/>
  <c r="F9" i="7"/>
  <c r="S9" i="7" s="1"/>
  <c r="D9" i="7"/>
  <c r="R9" i="7" s="1"/>
  <c r="O9" i="7" s="1" a="1"/>
  <c r="O9" i="7" s="1"/>
  <c r="N6" i="7"/>
  <c r="W6" i="7" s="1"/>
  <c r="L6" i="7"/>
  <c r="V6" i="7" s="1"/>
  <c r="J6" i="7"/>
  <c r="U6" i="7" s="1"/>
  <c r="H6" i="7"/>
  <c r="T6" i="7" s="1"/>
  <c r="F6" i="7"/>
  <c r="S6" i="7" s="1"/>
  <c r="D6" i="7"/>
  <c r="R6" i="7" s="1"/>
  <c r="N7" i="7"/>
  <c r="W7" i="7" s="1"/>
  <c r="L7" i="7"/>
  <c r="V7" i="7" s="1"/>
  <c r="J7" i="7"/>
  <c r="U7" i="7" s="1"/>
  <c r="H7" i="7"/>
  <c r="T7" i="7" s="1"/>
  <c r="F7" i="7"/>
  <c r="S7" i="7" s="1"/>
  <c r="D7" i="7"/>
  <c r="R7" i="7" s="1"/>
  <c r="N25" i="6"/>
  <c r="W25" i="6" s="1"/>
  <c r="L25" i="6"/>
  <c r="V25" i="6" s="1"/>
  <c r="J25" i="6"/>
  <c r="U25" i="6" s="1"/>
  <c r="H25" i="6"/>
  <c r="T25" i="6" s="1"/>
  <c r="F25" i="6"/>
  <c r="S25" i="6" s="1"/>
  <c r="D25" i="6"/>
  <c r="R25" i="6" s="1"/>
  <c r="N19" i="6"/>
  <c r="W19" i="6" s="1"/>
  <c r="L19" i="6"/>
  <c r="V19" i="6" s="1"/>
  <c r="J19" i="6"/>
  <c r="U19" i="6" s="1"/>
  <c r="H19" i="6"/>
  <c r="T19" i="6" s="1"/>
  <c r="F19" i="6"/>
  <c r="S19" i="6" s="1"/>
  <c r="D19" i="6"/>
  <c r="R19" i="6" s="1"/>
  <c r="N18" i="6"/>
  <c r="W18" i="6" s="1"/>
  <c r="L18" i="6"/>
  <c r="V18" i="6" s="1"/>
  <c r="J18" i="6"/>
  <c r="U18" i="6" s="1"/>
  <c r="H18" i="6"/>
  <c r="T18" i="6" s="1"/>
  <c r="F18" i="6"/>
  <c r="S18" i="6" s="1"/>
  <c r="D18" i="6"/>
  <c r="R18" i="6" s="1"/>
  <c r="N23" i="6"/>
  <c r="W23" i="6" s="1"/>
  <c r="L23" i="6"/>
  <c r="V23" i="6" s="1"/>
  <c r="J23" i="6"/>
  <c r="U23" i="6" s="1"/>
  <c r="H23" i="6"/>
  <c r="T23" i="6" s="1"/>
  <c r="F23" i="6"/>
  <c r="S23" i="6" s="1"/>
  <c r="D23" i="6"/>
  <c r="R23" i="6" s="1"/>
  <c r="N12" i="6"/>
  <c r="W12" i="6" s="1"/>
  <c r="L12" i="6"/>
  <c r="V12" i="6" s="1"/>
  <c r="J12" i="6"/>
  <c r="U12" i="6" s="1"/>
  <c r="H12" i="6"/>
  <c r="T12" i="6" s="1"/>
  <c r="F12" i="6"/>
  <c r="S12" i="6" s="1"/>
  <c r="D12" i="6"/>
  <c r="R12" i="6" s="1"/>
  <c r="N24" i="6"/>
  <c r="W24" i="6" s="1"/>
  <c r="L24" i="6"/>
  <c r="V24" i="6" s="1"/>
  <c r="J24" i="6"/>
  <c r="U24" i="6" s="1"/>
  <c r="H24" i="6"/>
  <c r="T24" i="6" s="1"/>
  <c r="F24" i="6"/>
  <c r="S24" i="6" s="1"/>
  <c r="D24" i="6"/>
  <c r="R24" i="6" s="1"/>
  <c r="N7" i="6"/>
  <c r="W7" i="6" s="1"/>
  <c r="L7" i="6"/>
  <c r="V7" i="6" s="1"/>
  <c r="J7" i="6"/>
  <c r="U7" i="6" s="1"/>
  <c r="H7" i="6"/>
  <c r="T7" i="6" s="1"/>
  <c r="F7" i="6"/>
  <c r="S7" i="6" s="1"/>
  <c r="D7" i="6"/>
  <c r="R7" i="6" s="1"/>
  <c r="N20" i="6"/>
  <c r="W20" i="6" s="1"/>
  <c r="L20" i="6"/>
  <c r="V20" i="6" s="1"/>
  <c r="J20" i="6"/>
  <c r="U20" i="6" s="1"/>
  <c r="H20" i="6"/>
  <c r="T20" i="6" s="1"/>
  <c r="F20" i="6"/>
  <c r="S20" i="6" s="1"/>
  <c r="D20" i="6"/>
  <c r="R20" i="6" s="1"/>
  <c r="N16" i="6"/>
  <c r="W16" i="6" s="1"/>
  <c r="L16" i="6"/>
  <c r="V16" i="6" s="1"/>
  <c r="J16" i="6"/>
  <c r="U16" i="6" s="1"/>
  <c r="H16" i="6"/>
  <c r="T16" i="6" s="1"/>
  <c r="F16" i="6"/>
  <c r="S16" i="6" s="1"/>
  <c r="D16" i="6"/>
  <c r="R16" i="6" s="1"/>
  <c r="N17" i="6"/>
  <c r="W17" i="6" s="1"/>
  <c r="L17" i="6"/>
  <c r="V17" i="6" s="1"/>
  <c r="J17" i="6"/>
  <c r="U17" i="6" s="1"/>
  <c r="H17" i="6"/>
  <c r="T17" i="6" s="1"/>
  <c r="F17" i="6"/>
  <c r="S17" i="6" s="1"/>
  <c r="D17" i="6"/>
  <c r="R17" i="6" s="1"/>
  <c r="N22" i="6"/>
  <c r="W22" i="6" s="1"/>
  <c r="L22" i="6"/>
  <c r="V22" i="6" s="1"/>
  <c r="J22" i="6"/>
  <c r="U22" i="6" s="1"/>
  <c r="H22" i="6"/>
  <c r="T22" i="6" s="1"/>
  <c r="F22" i="6"/>
  <c r="S22" i="6" s="1"/>
  <c r="D22" i="6"/>
  <c r="R22" i="6" s="1"/>
  <c r="N15" i="6"/>
  <c r="W15" i="6" s="1"/>
  <c r="L15" i="6"/>
  <c r="V15" i="6" s="1"/>
  <c r="J15" i="6"/>
  <c r="U15" i="6" s="1"/>
  <c r="H15" i="6"/>
  <c r="T15" i="6" s="1"/>
  <c r="F15" i="6"/>
  <c r="S15" i="6" s="1"/>
  <c r="D15" i="6"/>
  <c r="R15" i="6" s="1"/>
  <c r="N14" i="6"/>
  <c r="W14" i="6" s="1"/>
  <c r="L14" i="6"/>
  <c r="V14" i="6" s="1"/>
  <c r="J14" i="6"/>
  <c r="U14" i="6" s="1"/>
  <c r="H14" i="6"/>
  <c r="T14" i="6" s="1"/>
  <c r="D14" i="6"/>
  <c r="R14" i="6" s="1"/>
  <c r="N11" i="6"/>
  <c r="W11" i="6" s="1"/>
  <c r="L11" i="6"/>
  <c r="V11" i="6" s="1"/>
  <c r="J11" i="6"/>
  <c r="U11" i="6" s="1"/>
  <c r="H11" i="6"/>
  <c r="T11" i="6" s="1"/>
  <c r="F11" i="6"/>
  <c r="S11" i="6" s="1"/>
  <c r="D11" i="6"/>
  <c r="R11" i="6" s="1"/>
  <c r="N10" i="6"/>
  <c r="W10" i="6" s="1"/>
  <c r="L10" i="6"/>
  <c r="V10" i="6" s="1"/>
  <c r="J10" i="6"/>
  <c r="U10" i="6" s="1"/>
  <c r="H10" i="6"/>
  <c r="T10" i="6" s="1"/>
  <c r="F10" i="6"/>
  <c r="S10" i="6" s="1"/>
  <c r="D10" i="6"/>
  <c r="R10" i="6" s="1"/>
  <c r="N9" i="6"/>
  <c r="W9" i="6" s="1"/>
  <c r="J9" i="6"/>
  <c r="U9" i="6" s="1"/>
  <c r="H9" i="6"/>
  <c r="T9" i="6" s="1"/>
  <c r="F9" i="6"/>
  <c r="S9" i="6" s="1"/>
  <c r="D9" i="6"/>
  <c r="R9" i="6" s="1"/>
  <c r="N8" i="6"/>
  <c r="W8" i="6" s="1"/>
  <c r="L8" i="6"/>
  <c r="V8" i="6" s="1"/>
  <c r="H8" i="6"/>
  <c r="T8" i="6" s="1"/>
  <c r="F8" i="6"/>
  <c r="S8" i="6" s="1"/>
  <c r="D8" i="6"/>
  <c r="R8" i="6" s="1"/>
  <c r="N6" i="6"/>
  <c r="W6" i="6" s="1"/>
  <c r="L6" i="6"/>
  <c r="V6" i="6" s="1"/>
  <c r="H6" i="6"/>
  <c r="T6" i="6" s="1"/>
  <c r="D6" i="6"/>
  <c r="R6" i="6" s="1"/>
  <c r="N34" i="5"/>
  <c r="W34" i="5" s="1"/>
  <c r="L34" i="5"/>
  <c r="V34" i="5" s="1"/>
  <c r="J34" i="5"/>
  <c r="U34" i="5" s="1"/>
  <c r="H34" i="5"/>
  <c r="T34" i="5" s="1"/>
  <c r="F34" i="5"/>
  <c r="S34" i="5" s="1"/>
  <c r="D34" i="5"/>
  <c r="R34" i="5" s="1"/>
  <c r="N30" i="5"/>
  <c r="W30" i="5" s="1"/>
  <c r="L30" i="5"/>
  <c r="V30" i="5" s="1"/>
  <c r="J30" i="5"/>
  <c r="U30" i="5" s="1"/>
  <c r="H30" i="5"/>
  <c r="T30" i="5" s="1"/>
  <c r="F30" i="5"/>
  <c r="S30" i="5" s="1"/>
  <c r="D30" i="5"/>
  <c r="R30" i="5" s="1"/>
  <c r="N29" i="5"/>
  <c r="W29" i="5" s="1"/>
  <c r="L29" i="5"/>
  <c r="V29" i="5" s="1"/>
  <c r="J29" i="5"/>
  <c r="U29" i="5" s="1"/>
  <c r="H29" i="5"/>
  <c r="T29" i="5" s="1"/>
  <c r="F29" i="5"/>
  <c r="S29" i="5" s="1"/>
  <c r="D29" i="5"/>
  <c r="R29" i="5" s="1"/>
  <c r="N23" i="5"/>
  <c r="W23" i="5" s="1"/>
  <c r="L23" i="5"/>
  <c r="V23" i="5" s="1"/>
  <c r="J23" i="5"/>
  <c r="U23" i="5" s="1"/>
  <c r="H23" i="5"/>
  <c r="T23" i="5" s="1"/>
  <c r="F23" i="5"/>
  <c r="S23" i="5" s="1"/>
  <c r="D23" i="5"/>
  <c r="R23" i="5" s="1"/>
  <c r="O23" i="5" s="1" a="1"/>
  <c r="O23" i="5" s="1"/>
  <c r="Q23" i="5" s="1"/>
  <c r="N26" i="5"/>
  <c r="W26" i="5" s="1"/>
  <c r="L26" i="5"/>
  <c r="V26" i="5" s="1"/>
  <c r="J26" i="5"/>
  <c r="U26" i="5" s="1"/>
  <c r="H26" i="5"/>
  <c r="T26" i="5" s="1"/>
  <c r="F26" i="5"/>
  <c r="S26" i="5" s="1"/>
  <c r="D26" i="5"/>
  <c r="R26" i="5" s="1"/>
  <c r="N22" i="5"/>
  <c r="W22" i="5" s="1"/>
  <c r="L22" i="5"/>
  <c r="V22" i="5" s="1"/>
  <c r="J22" i="5"/>
  <c r="U22" i="5" s="1"/>
  <c r="H22" i="5"/>
  <c r="T22" i="5" s="1"/>
  <c r="F22" i="5"/>
  <c r="S22" i="5" s="1"/>
  <c r="D22" i="5"/>
  <c r="R22" i="5" s="1"/>
  <c r="N28" i="5"/>
  <c r="W28" i="5" s="1"/>
  <c r="L28" i="5"/>
  <c r="V28" i="5" s="1"/>
  <c r="J28" i="5"/>
  <c r="U28" i="5" s="1"/>
  <c r="H28" i="5"/>
  <c r="T28" i="5" s="1"/>
  <c r="F28" i="5"/>
  <c r="S28" i="5" s="1"/>
  <c r="D28" i="5"/>
  <c r="R28" i="5" s="1"/>
  <c r="N25" i="5"/>
  <c r="W25" i="5" s="1"/>
  <c r="L25" i="5"/>
  <c r="V25" i="5" s="1"/>
  <c r="J25" i="5"/>
  <c r="U25" i="5" s="1"/>
  <c r="H25" i="5"/>
  <c r="T25" i="5" s="1"/>
  <c r="F25" i="5"/>
  <c r="S25" i="5" s="1"/>
  <c r="D25" i="5"/>
  <c r="R25" i="5" s="1"/>
  <c r="N9" i="5"/>
  <c r="W9" i="5" s="1"/>
  <c r="L9" i="5"/>
  <c r="V9" i="5" s="1"/>
  <c r="J9" i="5"/>
  <c r="U9" i="5" s="1"/>
  <c r="H9" i="5"/>
  <c r="T9" i="5" s="1"/>
  <c r="F9" i="5"/>
  <c r="S9" i="5" s="1"/>
  <c r="D9" i="5"/>
  <c r="R9" i="5" s="1"/>
  <c r="N19" i="5"/>
  <c r="W19" i="5" s="1"/>
  <c r="L19" i="5"/>
  <c r="V19" i="5" s="1"/>
  <c r="J19" i="5"/>
  <c r="U19" i="5" s="1"/>
  <c r="H19" i="5"/>
  <c r="T19" i="5" s="1"/>
  <c r="F19" i="5"/>
  <c r="S19" i="5" s="1"/>
  <c r="D19" i="5"/>
  <c r="R19" i="5" s="1"/>
  <c r="N20" i="5"/>
  <c r="W20" i="5" s="1"/>
  <c r="L20" i="5"/>
  <c r="V20" i="5" s="1"/>
  <c r="J20" i="5"/>
  <c r="U20" i="5" s="1"/>
  <c r="H20" i="5"/>
  <c r="T20" i="5" s="1"/>
  <c r="F20" i="5"/>
  <c r="S20" i="5" s="1"/>
  <c r="D20" i="5"/>
  <c r="R20" i="5" s="1"/>
  <c r="N21" i="5"/>
  <c r="W21" i="5" s="1"/>
  <c r="L21" i="5"/>
  <c r="V21" i="5" s="1"/>
  <c r="J21" i="5"/>
  <c r="U21" i="5" s="1"/>
  <c r="H21" i="5"/>
  <c r="T21" i="5" s="1"/>
  <c r="F21" i="5"/>
  <c r="S21" i="5" s="1"/>
  <c r="D21" i="5"/>
  <c r="R21" i="5" s="1"/>
  <c r="N27" i="5"/>
  <c r="W27" i="5" s="1"/>
  <c r="L27" i="5"/>
  <c r="V27" i="5" s="1"/>
  <c r="J27" i="5"/>
  <c r="U27" i="5" s="1"/>
  <c r="H27" i="5"/>
  <c r="T27" i="5" s="1"/>
  <c r="F27" i="5"/>
  <c r="S27" i="5" s="1"/>
  <c r="D27" i="5"/>
  <c r="R27" i="5" s="1"/>
  <c r="N18" i="5"/>
  <c r="W18" i="5" s="1"/>
  <c r="L18" i="5"/>
  <c r="V18" i="5" s="1"/>
  <c r="J18" i="5"/>
  <c r="U18" i="5" s="1"/>
  <c r="H18" i="5"/>
  <c r="T18" i="5" s="1"/>
  <c r="F18" i="5"/>
  <c r="S18" i="5" s="1"/>
  <c r="D18" i="5"/>
  <c r="R18" i="5" s="1"/>
  <c r="N15" i="5"/>
  <c r="W15" i="5" s="1"/>
  <c r="L15" i="5"/>
  <c r="V15" i="5" s="1"/>
  <c r="J15" i="5"/>
  <c r="U15" i="5" s="1"/>
  <c r="H15" i="5"/>
  <c r="T15" i="5" s="1"/>
  <c r="F15" i="5"/>
  <c r="S15" i="5" s="1"/>
  <c r="D15" i="5"/>
  <c r="R15" i="5" s="1"/>
  <c r="N17" i="5"/>
  <c r="W17" i="5" s="1"/>
  <c r="L17" i="5"/>
  <c r="V17" i="5" s="1"/>
  <c r="J17" i="5"/>
  <c r="U17" i="5" s="1"/>
  <c r="H17" i="5"/>
  <c r="T17" i="5" s="1"/>
  <c r="F17" i="5"/>
  <c r="S17" i="5" s="1"/>
  <c r="D17" i="5"/>
  <c r="R17" i="5" s="1"/>
  <c r="N16" i="5"/>
  <c r="W16" i="5" s="1"/>
  <c r="L16" i="5"/>
  <c r="V16" i="5" s="1"/>
  <c r="J16" i="5"/>
  <c r="U16" i="5" s="1"/>
  <c r="H16" i="5"/>
  <c r="T16" i="5" s="1"/>
  <c r="F16" i="5"/>
  <c r="S16" i="5" s="1"/>
  <c r="D16" i="5"/>
  <c r="R16" i="5" s="1"/>
  <c r="N14" i="5"/>
  <c r="W14" i="5" s="1"/>
  <c r="L14" i="5"/>
  <c r="V14" i="5" s="1"/>
  <c r="J14" i="5"/>
  <c r="U14" i="5" s="1"/>
  <c r="H14" i="5"/>
  <c r="T14" i="5" s="1"/>
  <c r="F14" i="5"/>
  <c r="S14" i="5" s="1"/>
  <c r="D14" i="5"/>
  <c r="R14" i="5" s="1"/>
  <c r="N13" i="5"/>
  <c r="W13" i="5" s="1"/>
  <c r="L13" i="5"/>
  <c r="V13" i="5" s="1"/>
  <c r="J13" i="5"/>
  <c r="U13" i="5" s="1"/>
  <c r="H13" i="5"/>
  <c r="T13" i="5" s="1"/>
  <c r="F13" i="5"/>
  <c r="S13" i="5" s="1"/>
  <c r="D13" i="5"/>
  <c r="R13" i="5" s="1"/>
  <c r="N12" i="5"/>
  <c r="W12" i="5" s="1"/>
  <c r="L12" i="5"/>
  <c r="V12" i="5" s="1"/>
  <c r="J12" i="5"/>
  <c r="U12" i="5" s="1"/>
  <c r="H12" i="5"/>
  <c r="T12" i="5" s="1"/>
  <c r="F12" i="5"/>
  <c r="S12" i="5" s="1"/>
  <c r="D12" i="5"/>
  <c r="R12" i="5" s="1"/>
  <c r="N11" i="5"/>
  <c r="W11" i="5" s="1"/>
  <c r="L11" i="5"/>
  <c r="V11" i="5" s="1"/>
  <c r="J11" i="5"/>
  <c r="U11" i="5" s="1"/>
  <c r="H11" i="5"/>
  <c r="T11" i="5" s="1"/>
  <c r="F11" i="5"/>
  <c r="S11" i="5" s="1"/>
  <c r="D11" i="5"/>
  <c r="R11" i="5" s="1"/>
  <c r="N8" i="5"/>
  <c r="W8" i="5" s="1"/>
  <c r="L8" i="5"/>
  <c r="V8" i="5" s="1"/>
  <c r="J8" i="5"/>
  <c r="U8" i="5" s="1"/>
  <c r="H8" i="5"/>
  <c r="T8" i="5" s="1"/>
  <c r="F8" i="5"/>
  <c r="S8" i="5" s="1"/>
  <c r="D8" i="5"/>
  <c r="R8" i="5" s="1"/>
  <c r="N10" i="5"/>
  <c r="W10" i="5" s="1"/>
  <c r="L10" i="5"/>
  <c r="V10" i="5" s="1"/>
  <c r="J10" i="5"/>
  <c r="U10" i="5" s="1"/>
  <c r="H10" i="5"/>
  <c r="T10" i="5" s="1"/>
  <c r="F10" i="5"/>
  <c r="S10" i="5" s="1"/>
  <c r="D10" i="5"/>
  <c r="R10" i="5" s="1"/>
  <c r="N6" i="5"/>
  <c r="W6" i="5" s="1"/>
  <c r="L6" i="5"/>
  <c r="V6" i="5" s="1"/>
  <c r="J6" i="5"/>
  <c r="U6" i="5" s="1"/>
  <c r="H6" i="5"/>
  <c r="T6" i="5" s="1"/>
  <c r="F6" i="5"/>
  <c r="S6" i="5" s="1"/>
  <c r="D6" i="5"/>
  <c r="R6" i="5" s="1"/>
  <c r="N7" i="5"/>
  <c r="W7" i="5" s="1"/>
  <c r="L7" i="5"/>
  <c r="V7" i="5" s="1"/>
  <c r="J7" i="5"/>
  <c r="U7" i="5" s="1"/>
  <c r="H7" i="5"/>
  <c r="T7" i="5" s="1"/>
  <c r="F7" i="5"/>
  <c r="S7" i="5" s="1"/>
  <c r="D7" i="5"/>
  <c r="R7" i="5" s="1"/>
  <c r="D22" i="4"/>
  <c r="R22" i="4" s="1"/>
  <c r="D23" i="4"/>
  <c r="R23" i="4" s="1"/>
  <c r="D24" i="4"/>
  <c r="R24" i="4" s="1"/>
  <c r="F22" i="4"/>
  <c r="S22" i="4" s="1"/>
  <c r="F23" i="4"/>
  <c r="S23" i="4" s="1"/>
  <c r="F24" i="4"/>
  <c r="S24" i="4" s="1"/>
  <c r="F27" i="4"/>
  <c r="S27" i="4" s="1"/>
  <c r="H22" i="4"/>
  <c r="T22" i="4" s="1"/>
  <c r="H23" i="4"/>
  <c r="T23" i="4" s="1"/>
  <c r="H24" i="4"/>
  <c r="T24" i="4" s="1"/>
  <c r="H27" i="4"/>
  <c r="T27" i="4" s="1"/>
  <c r="J22" i="4"/>
  <c r="U22" i="4" s="1"/>
  <c r="J23" i="4"/>
  <c r="U23" i="4" s="1"/>
  <c r="J24" i="4"/>
  <c r="U24" i="4" s="1"/>
  <c r="J27" i="4"/>
  <c r="U27" i="4" s="1"/>
  <c r="L22" i="4"/>
  <c r="V22" i="4" s="1"/>
  <c r="L23" i="4"/>
  <c r="V23" i="4" s="1"/>
  <c r="L24" i="4"/>
  <c r="V24" i="4" s="1"/>
  <c r="L27" i="4"/>
  <c r="V27" i="4" s="1"/>
  <c r="N22" i="4"/>
  <c r="W22" i="4" s="1"/>
  <c r="N23" i="4"/>
  <c r="W23" i="4" s="1"/>
  <c r="N24" i="4"/>
  <c r="W24" i="4" s="1"/>
  <c r="N27" i="4"/>
  <c r="W27" i="4" s="1"/>
  <c r="D12" i="4"/>
  <c r="R12" i="4" s="1"/>
  <c r="F12" i="4"/>
  <c r="S12" i="4" s="1"/>
  <c r="H12" i="4"/>
  <c r="T12" i="4" s="1"/>
  <c r="J12" i="4"/>
  <c r="U12" i="4" s="1"/>
  <c r="L12" i="4"/>
  <c r="V12" i="4" s="1"/>
  <c r="N12" i="4"/>
  <c r="W12" i="4" s="1"/>
  <c r="D11" i="4"/>
  <c r="R11" i="4" s="1"/>
  <c r="D10" i="4"/>
  <c r="R10" i="4" s="1"/>
  <c r="D21" i="4"/>
  <c r="R21" i="4" s="1"/>
  <c r="D13" i="4"/>
  <c r="R13" i="4" s="1"/>
  <c r="D15" i="4"/>
  <c r="R15" i="4" s="1"/>
  <c r="D9" i="4"/>
  <c r="R9" i="4" s="1"/>
  <c r="D25" i="4"/>
  <c r="R25" i="4" s="1"/>
  <c r="D20" i="4"/>
  <c r="R20" i="4" s="1"/>
  <c r="D14" i="4"/>
  <c r="R14" i="4" s="1"/>
  <c r="F11" i="4"/>
  <c r="S11" i="4" s="1"/>
  <c r="F10" i="4"/>
  <c r="S10" i="4" s="1"/>
  <c r="F21" i="4"/>
  <c r="S21" i="4" s="1"/>
  <c r="F13" i="4"/>
  <c r="S13" i="4" s="1"/>
  <c r="F15" i="4"/>
  <c r="S15" i="4" s="1"/>
  <c r="F9" i="4"/>
  <c r="S9" i="4" s="1"/>
  <c r="F25" i="4"/>
  <c r="S25" i="4" s="1"/>
  <c r="F20" i="4"/>
  <c r="S20" i="4" s="1"/>
  <c r="F14" i="4"/>
  <c r="S14" i="4" s="1"/>
  <c r="H11" i="4"/>
  <c r="T11" i="4" s="1"/>
  <c r="H10" i="4"/>
  <c r="T10" i="4" s="1"/>
  <c r="H21" i="4"/>
  <c r="T21" i="4" s="1"/>
  <c r="H13" i="4"/>
  <c r="T13" i="4" s="1"/>
  <c r="H15" i="4"/>
  <c r="T15" i="4" s="1"/>
  <c r="H9" i="4"/>
  <c r="T9" i="4" s="1"/>
  <c r="H25" i="4"/>
  <c r="T25" i="4" s="1"/>
  <c r="H20" i="4"/>
  <c r="T20" i="4" s="1"/>
  <c r="H14" i="4"/>
  <c r="T14" i="4" s="1"/>
  <c r="J11" i="4"/>
  <c r="U11" i="4" s="1"/>
  <c r="J10" i="4"/>
  <c r="U10" i="4" s="1"/>
  <c r="J21" i="4"/>
  <c r="U21" i="4" s="1"/>
  <c r="J13" i="4"/>
  <c r="U13" i="4" s="1"/>
  <c r="J15" i="4"/>
  <c r="U15" i="4" s="1"/>
  <c r="J9" i="4"/>
  <c r="U9" i="4" s="1"/>
  <c r="J25" i="4"/>
  <c r="U25" i="4" s="1"/>
  <c r="J20" i="4"/>
  <c r="U20" i="4" s="1"/>
  <c r="J14" i="4"/>
  <c r="U14" i="4" s="1"/>
  <c r="L11" i="4"/>
  <c r="V11" i="4" s="1"/>
  <c r="L10" i="4"/>
  <c r="V10" i="4" s="1"/>
  <c r="L21" i="4"/>
  <c r="V21" i="4" s="1"/>
  <c r="L13" i="4"/>
  <c r="V13" i="4" s="1"/>
  <c r="L15" i="4"/>
  <c r="V15" i="4" s="1"/>
  <c r="L9" i="4"/>
  <c r="V9" i="4" s="1"/>
  <c r="L25" i="4"/>
  <c r="V25" i="4" s="1"/>
  <c r="L20" i="4"/>
  <c r="V20" i="4" s="1"/>
  <c r="L14" i="4"/>
  <c r="V14" i="4" s="1"/>
  <c r="N11" i="4"/>
  <c r="W11" i="4" s="1"/>
  <c r="N10" i="4"/>
  <c r="W10" i="4" s="1"/>
  <c r="N21" i="4"/>
  <c r="W21" i="4" s="1"/>
  <c r="N13" i="4"/>
  <c r="W13" i="4" s="1"/>
  <c r="N15" i="4"/>
  <c r="W15" i="4" s="1"/>
  <c r="N9" i="4"/>
  <c r="W9" i="4" s="1"/>
  <c r="N25" i="4"/>
  <c r="W25" i="4" s="1"/>
  <c r="N20" i="4"/>
  <c r="W20" i="4" s="1"/>
  <c r="N14" i="4"/>
  <c r="W14" i="4" s="1"/>
  <c r="N19" i="4"/>
  <c r="W19" i="4" s="1"/>
  <c r="N18" i="4"/>
  <c r="W18" i="4" s="1"/>
  <c r="L18" i="4"/>
  <c r="V18" i="4" s="1"/>
  <c r="J18" i="4"/>
  <c r="U18" i="4" s="1"/>
  <c r="H18" i="4"/>
  <c r="T18" i="4" s="1"/>
  <c r="F18" i="4"/>
  <c r="S18" i="4" s="1"/>
  <c r="D18" i="4"/>
  <c r="R18" i="4" s="1"/>
  <c r="N8" i="4"/>
  <c r="W8" i="4" s="1"/>
  <c r="L8" i="4"/>
  <c r="V8" i="4" s="1"/>
  <c r="J8" i="4"/>
  <c r="U8" i="4" s="1"/>
  <c r="H8" i="4"/>
  <c r="T8" i="4" s="1"/>
  <c r="F8" i="4"/>
  <c r="S8" i="4" s="1"/>
  <c r="D8" i="4"/>
  <c r="R8" i="4" s="1"/>
  <c r="N7" i="4"/>
  <c r="W7" i="4" s="1"/>
  <c r="L7" i="4"/>
  <c r="V7" i="4" s="1"/>
  <c r="J7" i="4"/>
  <c r="U7" i="4" s="1"/>
  <c r="H7" i="4"/>
  <c r="T7" i="4" s="1"/>
  <c r="F7" i="4"/>
  <c r="S7" i="4" s="1"/>
  <c r="D7" i="4"/>
  <c r="R7" i="4" s="1"/>
  <c r="N6" i="4"/>
  <c r="W6" i="4" s="1"/>
  <c r="L6" i="4"/>
  <c r="V6" i="4" s="1"/>
  <c r="H6" i="4"/>
  <c r="T6" i="4" s="1"/>
  <c r="F6" i="4"/>
  <c r="S6" i="4" s="1"/>
  <c r="D6" i="4"/>
  <c r="R6" i="4" s="1"/>
  <c r="L19" i="4"/>
  <c r="V19" i="4" s="1"/>
  <c r="J19" i="4"/>
  <c r="U19" i="4" s="1"/>
  <c r="H19" i="4"/>
  <c r="T19" i="4" s="1"/>
  <c r="F19" i="4"/>
  <c r="S19" i="4" s="1"/>
  <c r="D19" i="4"/>
  <c r="R19" i="4" s="1"/>
  <c r="O13" i="7" l="1" a="1"/>
  <c r="O13" i="7" s="1"/>
  <c r="O26" i="17" a="1"/>
  <c r="O26" i="17" s="1"/>
  <c r="Q26" i="17" s="1"/>
  <c r="O12" i="17" a="1"/>
  <c r="O12" i="17" s="1"/>
  <c r="O9" i="17" a="1"/>
  <c r="O9" i="17" s="1"/>
  <c r="O24" i="17" a="1"/>
  <c r="O24" i="17" s="1"/>
  <c r="Q24" i="17" s="1"/>
  <c r="O27" i="17" a="1"/>
  <c r="O27" i="17" s="1"/>
  <c r="Q27" i="17" s="1"/>
  <c r="O17" i="17" a="1"/>
  <c r="O17" i="17" s="1"/>
  <c r="Q17" i="17" s="1"/>
  <c r="O29" i="17" a="1"/>
  <c r="O29" i="17" s="1"/>
  <c r="Q29" i="17" s="1"/>
  <c r="O20" i="17" a="1"/>
  <c r="O20" i="17" s="1"/>
  <c r="Q20" i="17" s="1"/>
  <c r="O25" i="17" a="1"/>
  <c r="O25" i="17" s="1"/>
  <c r="Q25" i="17" s="1"/>
  <c r="O30" i="17" a="1"/>
  <c r="O30" i="17" s="1"/>
  <c r="Q30" i="17" s="1"/>
  <c r="O14" i="17" a="1"/>
  <c r="O14" i="17" s="1"/>
  <c r="Q14" i="17" s="1"/>
  <c r="O18" i="17" a="1"/>
  <c r="O18" i="17" s="1"/>
  <c r="Q18" i="17" s="1"/>
  <c r="O8" i="17" a="1"/>
  <c r="O8" i="17" s="1"/>
  <c r="O16" i="17" a="1"/>
  <c r="O16" i="17" s="1"/>
  <c r="Q16" i="17" s="1"/>
  <c r="O11" i="17" a="1"/>
  <c r="O11" i="17" s="1"/>
  <c r="O32" i="17" a="1"/>
  <c r="O32" i="17" s="1"/>
  <c r="Q32" i="17" s="1"/>
  <c r="O7" i="17" a="1"/>
  <c r="O7" i="17" s="1"/>
  <c r="O13" i="17" a="1"/>
  <c r="O13" i="17" s="1"/>
  <c r="O23" i="17" a="1"/>
  <c r="O23" i="17" s="1"/>
  <c r="Q23" i="17" s="1"/>
  <c r="O22" i="17" a="1"/>
  <c r="O22" i="17" s="1"/>
  <c r="Q22" i="17" s="1"/>
  <c r="O15" i="17" a="1"/>
  <c r="O15" i="17" s="1"/>
  <c r="Q15" i="17" s="1"/>
  <c r="O35" i="17" a="1"/>
  <c r="O35" i="17" s="1"/>
  <c r="Q35" i="17" s="1"/>
  <c r="O21" i="17" a="1"/>
  <c r="O21" i="17" s="1"/>
  <c r="Q21" i="17" s="1"/>
  <c r="O36" i="17" a="1"/>
  <c r="O36" i="17" s="1"/>
  <c r="Q36" i="17" s="1"/>
  <c r="O33" i="17" a="1"/>
  <c r="O33" i="17" s="1"/>
  <c r="Q33" i="17" s="1"/>
  <c r="O34" i="17" a="1"/>
  <c r="O34" i="17" s="1"/>
  <c r="Q34" i="17" s="1"/>
  <c r="O28" i="17" a="1"/>
  <c r="O28" i="17" s="1"/>
  <c r="Q28" i="17" s="1"/>
  <c r="O19" i="17" a="1"/>
  <c r="O19" i="17" s="1"/>
  <c r="Q19" i="17" s="1"/>
  <c r="O10" i="17" a="1"/>
  <c r="O10" i="17" s="1"/>
  <c r="O6" i="17" a="1"/>
  <c r="O6" i="17" s="1"/>
  <c r="P10" i="19" a="1"/>
  <c r="P10" i="19" s="1"/>
  <c r="O10" i="19" a="1"/>
  <c r="O10" i="19" s="1"/>
  <c r="Q10" i="19" s="1"/>
  <c r="O8" i="19" a="1"/>
  <c r="O8" i="19" s="1"/>
  <c r="Q8" i="19" s="1"/>
  <c r="O12" i="19" a="1"/>
  <c r="O12" i="19" s="1"/>
  <c r="Q12" i="19" s="1"/>
  <c r="P12" i="19" a="1"/>
  <c r="P12" i="19" s="1"/>
  <c r="O11" i="19" a="1"/>
  <c r="O11" i="19" s="1"/>
  <c r="Q11" i="19" s="1"/>
  <c r="P11" i="19" a="1"/>
  <c r="P11" i="19" s="1"/>
  <c r="O18" i="19" a="1"/>
  <c r="O18" i="19" s="1"/>
  <c r="Q18" i="19" s="1"/>
  <c r="O25" i="19" a="1"/>
  <c r="O25" i="19" s="1"/>
  <c r="Q25" i="19" s="1"/>
  <c r="O7" i="19" a="1"/>
  <c r="O7" i="19" s="1"/>
  <c r="P8" i="19" a="1"/>
  <c r="P8" i="19" s="1"/>
  <c r="P37" i="19" a="1"/>
  <c r="P37" i="19" s="1"/>
  <c r="O37" i="19" a="1"/>
  <c r="O37" i="19" s="1"/>
  <c r="Q37" i="19" s="1"/>
  <c r="P13" i="19" a="1"/>
  <c r="P13" i="19" s="1"/>
  <c r="O13" i="19" a="1"/>
  <c r="O13" i="19" s="1"/>
  <c r="Q13" i="19" s="1"/>
  <c r="O14" i="19" a="1"/>
  <c r="O14" i="19" s="1"/>
  <c r="Q14" i="19" s="1"/>
  <c r="O29" i="19" a="1"/>
  <c r="O29" i="19" s="1"/>
  <c r="Q29" i="19" s="1"/>
  <c r="O35" i="19" a="1"/>
  <c r="O35" i="19" s="1"/>
  <c r="Q35" i="19" s="1"/>
  <c r="O6" i="19" a="1"/>
  <c r="O6" i="19" s="1"/>
  <c r="O30" i="19" a="1"/>
  <c r="O30" i="19" s="1"/>
  <c r="Q30" i="19" s="1"/>
  <c r="O33" i="19" a="1"/>
  <c r="O33" i="19" s="1"/>
  <c r="Q33" i="19" s="1"/>
  <c r="O23" i="19" a="1"/>
  <c r="O23" i="19" s="1"/>
  <c r="Q23" i="19" s="1"/>
  <c r="O32" i="19" a="1"/>
  <c r="O32" i="19" s="1"/>
  <c r="Q32" i="19" s="1"/>
  <c r="O19" i="19" a="1"/>
  <c r="O19" i="19" s="1"/>
  <c r="Q19" i="19" s="1"/>
  <c r="O24" i="19" a="1"/>
  <c r="O24" i="19" s="1"/>
  <c r="Q24" i="19" s="1"/>
  <c r="O38" i="19" a="1"/>
  <c r="O38" i="19" s="1"/>
  <c r="Q38" i="19" s="1"/>
  <c r="O20" i="19" a="1"/>
  <c r="O20" i="19" s="1"/>
  <c r="Q20" i="19" s="1"/>
  <c r="O28" i="19" a="1"/>
  <c r="O28" i="19" s="1"/>
  <c r="Q28" i="19" s="1"/>
  <c r="O21" i="19" a="1"/>
  <c r="O21" i="19" s="1"/>
  <c r="Q21" i="19" s="1"/>
  <c r="O17" i="19" a="1"/>
  <c r="O17" i="19" s="1"/>
  <c r="Q17" i="19" s="1"/>
  <c r="O34" i="19" a="1"/>
  <c r="O34" i="19" s="1"/>
  <c r="Q34" i="19" s="1"/>
  <c r="O22" i="19" a="1"/>
  <c r="O22" i="19" s="1"/>
  <c r="Q22" i="19" s="1"/>
  <c r="O26" i="19" a="1"/>
  <c r="O26" i="19" s="1"/>
  <c r="Q26" i="19" s="1"/>
  <c r="O36" i="19" a="1"/>
  <c r="O36" i="19" s="1"/>
  <c r="Q36" i="19" s="1"/>
  <c r="O9" i="19" a="1"/>
  <c r="O9" i="19" s="1"/>
  <c r="Q9" i="19" s="1"/>
  <c r="O31" i="19" a="1"/>
  <c r="O31" i="19" s="1"/>
  <c r="Q31" i="19" s="1"/>
  <c r="O15" i="19" a="1"/>
  <c r="O15" i="19" s="1"/>
  <c r="Q15" i="19" s="1"/>
  <c r="O16" i="19" a="1"/>
  <c r="O16" i="19" s="1"/>
  <c r="Q16" i="19" s="1"/>
  <c r="O27" i="19" a="1"/>
  <c r="O27" i="19" s="1"/>
  <c r="Q27" i="19" s="1"/>
  <c r="O39" i="19" a="1"/>
  <c r="O39" i="19" s="1"/>
  <c r="Q39" i="19" s="1"/>
  <c r="O13" i="12" a="1"/>
  <c r="O13" i="12" s="1"/>
  <c r="Q13" i="12" s="1"/>
  <c r="O8" i="12" a="1"/>
  <c r="O8" i="12" s="1"/>
  <c r="O12" i="12" a="1"/>
  <c r="O12" i="12" s="1"/>
  <c r="Q12" i="12" s="1"/>
  <c r="O9" i="12" a="1"/>
  <c r="O9" i="12" s="1"/>
  <c r="Q9" i="12" s="1"/>
  <c r="O6" i="12" a="1"/>
  <c r="O6" i="12" s="1"/>
  <c r="Q7" i="12" s="1"/>
  <c r="O10" i="12" a="1"/>
  <c r="O10" i="12" s="1"/>
  <c r="Q10" i="12" s="1"/>
  <c r="Q6" i="12"/>
  <c r="Q8" i="12"/>
  <c r="O9" i="13" a="1"/>
  <c r="O9" i="13" s="1"/>
  <c r="O11" i="13" a="1"/>
  <c r="O11" i="13" s="1"/>
  <c r="Q11" i="13" s="1"/>
  <c r="O7" i="13" a="1"/>
  <c r="O7" i="13" s="1"/>
  <c r="O16" i="13" a="1"/>
  <c r="O16" i="13" s="1"/>
  <c r="Q16" i="13" s="1"/>
  <c r="O13" i="13" a="1"/>
  <c r="O13" i="13" s="1"/>
  <c r="Q13" i="13" s="1"/>
  <c r="O12" i="13" a="1"/>
  <c r="O12" i="13" s="1"/>
  <c r="Q12" i="13" s="1"/>
  <c r="O17" i="13" a="1"/>
  <c r="O17" i="13" s="1"/>
  <c r="Q17" i="13" s="1"/>
  <c r="O8" i="13" a="1"/>
  <c r="O8" i="13" s="1"/>
  <c r="Q9" i="13" s="1"/>
  <c r="O6" i="13" a="1"/>
  <c r="O6" i="13" s="1"/>
  <c r="O10" i="13" a="1"/>
  <c r="O10" i="13" s="1"/>
  <c r="O18" i="14" a="1"/>
  <c r="O18" i="14" s="1"/>
  <c r="Q18" i="14" s="1"/>
  <c r="O17" i="14" a="1"/>
  <c r="O17" i="14" s="1"/>
  <c r="Q17" i="14" s="1"/>
  <c r="O6" i="14" a="1"/>
  <c r="O6" i="14" s="1"/>
  <c r="O12" i="14" a="1"/>
  <c r="O12" i="14" s="1"/>
  <c r="Q12" i="14" s="1"/>
  <c r="O16" i="14" a="1"/>
  <c r="O16" i="14" s="1"/>
  <c r="Q16" i="14" s="1"/>
  <c r="O9" i="14" a="1"/>
  <c r="O9" i="14" s="1"/>
  <c r="O7" i="14" a="1"/>
  <c r="O7" i="14" s="1"/>
  <c r="O10" i="14" a="1"/>
  <c r="O10" i="14" s="1"/>
  <c r="Q10" i="14" s="1"/>
  <c r="O8" i="14" a="1"/>
  <c r="O8" i="14" s="1"/>
  <c r="O11" i="14" a="1"/>
  <c r="O11" i="14" s="1"/>
  <c r="Q11" i="14" s="1"/>
  <c r="O17" i="15" a="1"/>
  <c r="O17" i="15" s="1"/>
  <c r="Q17" i="15" s="1"/>
  <c r="O7" i="15" a="1"/>
  <c r="O7" i="15" s="1"/>
  <c r="O14" i="15" a="1"/>
  <c r="O14" i="15" s="1"/>
  <c r="Q14" i="15" s="1"/>
  <c r="O12" i="15" a="1"/>
  <c r="O12" i="15" s="1"/>
  <c r="Q12" i="15" s="1"/>
  <c r="O18" i="15" a="1"/>
  <c r="O18" i="15" s="1"/>
  <c r="Q18" i="15" s="1"/>
  <c r="O15" i="15" a="1"/>
  <c r="O15" i="15" s="1"/>
  <c r="Q15" i="15" s="1"/>
  <c r="O16" i="15" a="1"/>
  <c r="O16" i="15" s="1"/>
  <c r="Q16" i="15" s="1"/>
  <c r="O13" i="15" a="1"/>
  <c r="O13" i="15" s="1"/>
  <c r="Q13" i="15" s="1"/>
  <c r="O20" i="15" a="1"/>
  <c r="O20" i="15" s="1"/>
  <c r="Q20" i="15" s="1"/>
  <c r="O9" i="15" a="1"/>
  <c r="O9" i="15" s="1"/>
  <c r="O8" i="15" a="1"/>
  <c r="O8" i="15" s="1"/>
  <c r="O6" i="15" a="1"/>
  <c r="O6" i="15" s="1"/>
  <c r="O10" i="15" a="1"/>
  <c r="O10" i="15" s="1"/>
  <c r="Q10" i="15" s="1"/>
  <c r="O17" i="16" a="1"/>
  <c r="O17" i="16" s="1"/>
  <c r="Q17" i="16" s="1"/>
  <c r="O16" i="16" a="1"/>
  <c r="O16" i="16" s="1"/>
  <c r="Q16" i="16" s="1"/>
  <c r="O15" i="16" a="1"/>
  <c r="O15" i="16" s="1"/>
  <c r="Q15" i="16" s="1"/>
  <c r="O22" i="16" a="1"/>
  <c r="O22" i="16" s="1"/>
  <c r="Q22" i="16" s="1"/>
  <c r="O9" i="16" a="1"/>
  <c r="O9" i="16" s="1"/>
  <c r="O8" i="16" a="1"/>
  <c r="O8" i="16" s="1"/>
  <c r="O11" i="16" a="1"/>
  <c r="O11" i="16" s="1"/>
  <c r="O20" i="16" a="1"/>
  <c r="O20" i="16" s="1"/>
  <c r="Q20" i="16" s="1"/>
  <c r="O21" i="16" a="1"/>
  <c r="O21" i="16" s="1"/>
  <c r="Q21" i="16" s="1"/>
  <c r="O18" i="16" a="1"/>
  <c r="O18" i="16" s="1"/>
  <c r="Q18" i="16" s="1"/>
  <c r="O23" i="16" a="1"/>
  <c r="O23" i="16" s="1"/>
  <c r="Q23" i="16" s="1"/>
  <c r="O24" i="16" a="1"/>
  <c r="O24" i="16" s="1"/>
  <c r="Q24" i="16" s="1"/>
  <c r="O14" i="16" a="1"/>
  <c r="O14" i="16" s="1"/>
  <c r="Q14" i="16" s="1"/>
  <c r="O12" i="16" a="1"/>
  <c r="O12" i="16" s="1"/>
  <c r="O10" i="16" a="1"/>
  <c r="O10" i="16" s="1"/>
  <c r="O7" i="16" a="1"/>
  <c r="O7" i="16" s="1"/>
  <c r="O13" i="16" a="1"/>
  <c r="O13" i="16" s="1"/>
  <c r="Q13" i="16" s="1"/>
  <c r="O6" i="16" a="1"/>
  <c r="O6" i="16" s="1"/>
  <c r="O17" i="11" a="1"/>
  <c r="O17" i="11" s="1"/>
  <c r="Q17" i="11" s="1"/>
  <c r="O14" i="11" a="1"/>
  <c r="O14" i="11" s="1"/>
  <c r="Q14" i="11" s="1"/>
  <c r="O12" i="11" a="1"/>
  <c r="O12" i="11" s="1"/>
  <c r="O16" i="11" a="1"/>
  <c r="O16" i="11" s="1"/>
  <c r="Q16" i="11" s="1"/>
  <c r="O9" i="11" a="1"/>
  <c r="O9" i="11" s="1"/>
  <c r="O10" i="11" a="1"/>
  <c r="O10" i="11" s="1"/>
  <c r="O15" i="11" a="1"/>
  <c r="O15" i="11" s="1"/>
  <c r="Q15" i="11" s="1"/>
  <c r="O11" i="11" a="1"/>
  <c r="O11" i="11" s="1"/>
  <c r="Q11" i="11" s="1"/>
  <c r="O7" i="11" a="1"/>
  <c r="O7" i="11" s="1"/>
  <c r="O6" i="11" a="1"/>
  <c r="O6" i="11" s="1"/>
  <c r="O18" i="10" a="1"/>
  <c r="O18" i="10" s="1"/>
  <c r="Q18" i="10" s="1"/>
  <c r="O14" i="10" a="1"/>
  <c r="O14" i="10" s="1"/>
  <c r="O19" i="10" a="1"/>
  <c r="O19" i="10" s="1"/>
  <c r="Q19" i="10" s="1"/>
  <c r="O9" i="10" a="1"/>
  <c r="O9" i="10" s="1"/>
  <c r="O17" i="10" a="1"/>
  <c r="O17" i="10" s="1"/>
  <c r="Q17" i="10" s="1"/>
  <c r="O15" i="10" a="1"/>
  <c r="O15" i="10" s="1"/>
  <c r="Q15" i="10" s="1"/>
  <c r="O13" i="10" a="1"/>
  <c r="O13" i="10" s="1"/>
  <c r="O10" i="10" a="1"/>
  <c r="O10" i="10" s="1"/>
  <c r="O12" i="10" a="1"/>
  <c r="O12" i="10" s="1"/>
  <c r="O11" i="10" a="1"/>
  <c r="O11" i="10" s="1"/>
  <c r="O8" i="10" a="1"/>
  <c r="O8" i="10" s="1"/>
  <c r="O7" i="10" a="1"/>
  <c r="O7" i="10" s="1"/>
  <c r="O6" i="10" a="1"/>
  <c r="O6" i="10" s="1"/>
  <c r="O23" i="7" a="1"/>
  <c r="O23" i="7" s="1"/>
  <c r="Q23" i="7" s="1"/>
  <c r="O16" i="7" a="1"/>
  <c r="O16" i="7" s="1"/>
  <c r="Q16" i="7" s="1"/>
  <c r="O20" i="7" a="1"/>
  <c r="O20" i="7" s="1"/>
  <c r="Q20" i="7" s="1"/>
  <c r="O22" i="7" a="1"/>
  <c r="O22" i="7" s="1"/>
  <c r="Q22" i="7" s="1"/>
  <c r="O12" i="7" a="1"/>
  <c r="O12" i="7" s="1"/>
  <c r="O25" i="7" a="1"/>
  <c r="O25" i="7" s="1"/>
  <c r="Q25" i="7" s="1"/>
  <c r="O15" i="7" a="1"/>
  <c r="O15" i="7" s="1"/>
  <c r="O21" i="7" a="1"/>
  <c r="O21" i="7" s="1"/>
  <c r="Q21" i="7" s="1"/>
  <c r="O19" i="7" a="1"/>
  <c r="O19" i="7" s="1"/>
  <c r="Q19" i="7" s="1"/>
  <c r="O18" i="7" a="1"/>
  <c r="O18" i="7" s="1"/>
  <c r="Q18" i="7" s="1"/>
  <c r="O17" i="7" a="1"/>
  <c r="O17" i="7" s="1"/>
  <c r="Q17" i="7" s="1"/>
  <c r="O10" i="7" a="1"/>
  <c r="O10" i="7" s="1"/>
  <c r="O11" i="7" a="1"/>
  <c r="O11" i="7" s="1"/>
  <c r="O7" i="7" a="1"/>
  <c r="O7" i="7" s="1"/>
  <c r="O6" i="7" a="1"/>
  <c r="O6" i="7" s="1"/>
  <c r="O8" i="7" a="1"/>
  <c r="O8" i="7" s="1"/>
  <c r="O11" i="8" a="1"/>
  <c r="O11" i="8" s="1"/>
  <c r="O20" i="8" a="1"/>
  <c r="O20" i="8" s="1"/>
  <c r="Q20" i="8" s="1"/>
  <c r="O23" i="8" a="1"/>
  <c r="O23" i="8" s="1"/>
  <c r="Q23" i="8" s="1"/>
  <c r="O25" i="8" a="1"/>
  <c r="O25" i="8" s="1"/>
  <c r="Q25" i="8" s="1"/>
  <c r="O26" i="8" a="1"/>
  <c r="O26" i="8" s="1"/>
  <c r="Q26" i="8" s="1"/>
  <c r="O28" i="8" a="1"/>
  <c r="O28" i="8" s="1"/>
  <c r="Q28" i="8" s="1"/>
  <c r="O21" i="8" a="1"/>
  <c r="O21" i="8" s="1"/>
  <c r="Q21" i="8" s="1"/>
  <c r="O24" i="8" a="1"/>
  <c r="O24" i="8" s="1"/>
  <c r="Q24" i="8" s="1"/>
  <c r="O27" i="8" a="1"/>
  <c r="O27" i="8" s="1"/>
  <c r="Q27" i="8" s="1"/>
  <c r="O14" i="8" a="1"/>
  <c r="O14" i="8" s="1"/>
  <c r="O19" i="8" a="1"/>
  <c r="O19" i="8" s="1"/>
  <c r="O6" i="8" a="1"/>
  <c r="O6" i="8" s="1"/>
  <c r="O12" i="8" a="1"/>
  <c r="O12" i="8" s="1"/>
  <c r="O22" i="8" a="1"/>
  <c r="O22" i="8" s="1"/>
  <c r="Q22" i="8" s="1"/>
  <c r="O16" i="8" a="1"/>
  <c r="O16" i="8" s="1"/>
  <c r="O15" i="8" a="1"/>
  <c r="O15" i="8" s="1"/>
  <c r="O13" i="8" a="1"/>
  <c r="O13" i="8" s="1"/>
  <c r="O18" i="8" a="1"/>
  <c r="O18" i="8" s="1"/>
  <c r="Q18" i="8" s="1"/>
  <c r="O17" i="8" a="1"/>
  <c r="O17" i="8" s="1"/>
  <c r="Q17" i="8" s="1"/>
  <c r="O10" i="8" a="1"/>
  <c r="O10" i="8" s="1"/>
  <c r="O8" i="8" a="1"/>
  <c r="O8" i="8" s="1"/>
  <c r="O9" i="8" a="1"/>
  <c r="O9" i="8" s="1"/>
  <c r="O7" i="8" a="1"/>
  <c r="O7" i="8" s="1"/>
  <c r="O13" i="9" a="1"/>
  <c r="O13" i="9" s="1"/>
  <c r="O19" i="9" a="1"/>
  <c r="O19" i="9" s="1"/>
  <c r="O23" i="9" a="1"/>
  <c r="O23" i="9" s="1"/>
  <c r="Q23" i="9" s="1"/>
  <c r="O18" i="9" a="1"/>
  <c r="O18" i="9" s="1"/>
  <c r="O30" i="9" a="1"/>
  <c r="O30" i="9" s="1"/>
  <c r="Q30" i="9" s="1"/>
  <c r="O15" i="9" a="1"/>
  <c r="O15" i="9" s="1"/>
  <c r="O32" i="9" a="1"/>
  <c r="O32" i="9" s="1"/>
  <c r="Q32" i="9" s="1"/>
  <c r="O16" i="9" a="1"/>
  <c r="O16" i="9" s="1"/>
  <c r="O10" i="9" a="1"/>
  <c r="O10" i="9" s="1"/>
  <c r="O27" i="9" a="1"/>
  <c r="O27" i="9" s="1"/>
  <c r="Q27" i="9" s="1"/>
  <c r="O26" i="9" a="1"/>
  <c r="O26" i="9" s="1"/>
  <c r="Q26" i="9" s="1"/>
  <c r="O25" i="9" a="1"/>
  <c r="O25" i="9" s="1"/>
  <c r="Q25" i="9" s="1"/>
  <c r="O31" i="9" a="1"/>
  <c r="O31" i="9" s="1"/>
  <c r="Q31" i="9" s="1"/>
  <c r="O17" i="9" a="1"/>
  <c r="O17" i="9" s="1"/>
  <c r="O21" i="9" a="1"/>
  <c r="O21" i="9" s="1"/>
  <c r="Q21" i="9" s="1"/>
  <c r="O20" i="9" a="1"/>
  <c r="O20" i="9" s="1"/>
  <c r="Q20" i="9" s="1"/>
  <c r="O14" i="9" a="1"/>
  <c r="O14" i="9" s="1"/>
  <c r="O12" i="9" a="1"/>
  <c r="O12" i="9" s="1"/>
  <c r="O7" i="9" a="1"/>
  <c r="O7" i="9" s="1"/>
  <c r="O11" i="9" a="1"/>
  <c r="O11" i="9" s="1"/>
  <c r="O8" i="9" a="1"/>
  <c r="O8" i="9" s="1"/>
  <c r="O9" i="9" a="1"/>
  <c r="O9" i="9" s="1"/>
  <c r="O6" i="9" a="1"/>
  <c r="O6" i="9" s="1"/>
  <c r="O20" i="4" a="1"/>
  <c r="O20" i="4" s="1"/>
  <c r="Q20" i="4" s="1"/>
  <c r="O24" i="4" a="1"/>
  <c r="O24" i="4" s="1"/>
  <c r="Q24" i="4" s="1"/>
  <c r="O23" i="4" a="1"/>
  <c r="O23" i="4" s="1"/>
  <c r="Q23" i="4" s="1"/>
  <c r="O14" i="4" a="1"/>
  <c r="O14" i="4" s="1"/>
  <c r="O11" i="4" a="1"/>
  <c r="O11" i="4" s="1"/>
  <c r="O26" i="4" a="1"/>
  <c r="O26" i="4" s="1"/>
  <c r="Q26" i="4" s="1"/>
  <c r="O17" i="4" a="1"/>
  <c r="O17" i="4" s="1"/>
  <c r="Q17" i="4" s="1"/>
  <c r="O27" i="4" a="1"/>
  <c r="O27" i="4" s="1"/>
  <c r="Q27" i="4" s="1"/>
  <c r="O9" i="4" a="1"/>
  <c r="O9" i="4" s="1"/>
  <c r="O7" i="4" a="1"/>
  <c r="O7" i="4" s="1"/>
  <c r="O19" i="4" a="1"/>
  <c r="O19" i="4" s="1"/>
  <c r="Q19" i="4" s="1"/>
  <c r="O18" i="4" a="1"/>
  <c r="O18" i="4" s="1"/>
  <c r="Q18" i="4" s="1"/>
  <c r="O21" i="4" a="1"/>
  <c r="O21" i="4" s="1"/>
  <c r="Q21" i="4" s="1"/>
  <c r="O25" i="4" a="1"/>
  <c r="O25" i="4" s="1"/>
  <c r="Q25" i="4" s="1"/>
  <c r="O15" i="4" a="1"/>
  <c r="O15" i="4" s="1"/>
  <c r="O13" i="4" a="1"/>
  <c r="O13" i="4" s="1"/>
  <c r="O22" i="4" a="1"/>
  <c r="O22" i="4" s="1"/>
  <c r="Q22" i="4" s="1"/>
  <c r="O6" i="4" a="1"/>
  <c r="O6" i="4" s="1"/>
  <c r="O10" i="4" a="1"/>
  <c r="O10" i="4" s="1"/>
  <c r="O12" i="4" a="1"/>
  <c r="O12" i="4" s="1"/>
  <c r="O16" i="4" a="1"/>
  <c r="O16" i="4" s="1"/>
  <c r="Q16" i="4" s="1"/>
  <c r="O8" i="4" a="1"/>
  <c r="O8" i="4" s="1"/>
  <c r="O24" i="5" a="1"/>
  <c r="O24" i="5" s="1"/>
  <c r="Q24" i="5" s="1"/>
  <c r="O25" i="5" a="1"/>
  <c r="O25" i="5" s="1"/>
  <c r="Q25" i="5" s="1"/>
  <c r="O7" i="5" a="1"/>
  <c r="O7" i="5" s="1"/>
  <c r="O11" i="5" a="1"/>
  <c r="O11" i="5" s="1"/>
  <c r="O27" i="5" a="1"/>
  <c r="O27" i="5" s="1"/>
  <c r="Q27" i="5" s="1"/>
  <c r="O34" i="5" a="1"/>
  <c r="O34" i="5" s="1"/>
  <c r="Q34" i="5" s="1"/>
  <c r="O17" i="5" a="1"/>
  <c r="O17" i="5" s="1"/>
  <c r="O19" i="5" a="1"/>
  <c r="O19" i="5" s="1"/>
  <c r="O16" i="5" a="1"/>
  <c r="O16" i="5" s="1"/>
  <c r="O9" i="5" a="1"/>
  <c r="O9" i="5" s="1"/>
  <c r="O26" i="5" a="1"/>
  <c r="O26" i="5" s="1"/>
  <c r="Q26" i="5" s="1"/>
  <c r="O10" i="5" a="1"/>
  <c r="O10" i="5" s="1"/>
  <c r="O8" i="5" a="1"/>
  <c r="O8" i="5" s="1"/>
  <c r="O18" i="5" a="1"/>
  <c r="O18" i="5" s="1"/>
  <c r="O28" i="5" a="1"/>
  <c r="O28" i="5" s="1"/>
  <c r="Q28" i="5" s="1"/>
  <c r="O29" i="5" a="1"/>
  <c r="O29" i="5" s="1"/>
  <c r="Q29" i="5" s="1"/>
  <c r="O30" i="5" a="1"/>
  <c r="O30" i="5" s="1"/>
  <c r="Q30" i="5" s="1"/>
  <c r="O33" i="5" a="1"/>
  <c r="O33" i="5" s="1"/>
  <c r="Q33" i="5" s="1"/>
  <c r="O6" i="5" a="1"/>
  <c r="O6" i="5" s="1"/>
  <c r="O13" i="5" a="1"/>
  <c r="O13" i="5" s="1"/>
  <c r="O22" i="5" a="1"/>
  <c r="O22" i="5" s="1"/>
  <c r="Q22" i="5" s="1"/>
  <c r="O21" i="5" a="1"/>
  <c r="O21" i="5" s="1"/>
  <c r="O20" i="5" a="1"/>
  <c r="O20" i="5" s="1"/>
  <c r="O14" i="5" a="1"/>
  <c r="O14" i="5" s="1"/>
  <c r="O15" i="5" a="1"/>
  <c r="O15" i="5" s="1"/>
  <c r="O12" i="5" a="1"/>
  <c r="O12" i="5" s="1"/>
  <c r="O20" i="6" a="1"/>
  <c r="O20" i="6" s="1"/>
  <c r="Q20" i="6" s="1"/>
  <c r="O23" i="6" a="1"/>
  <c r="O23" i="6" s="1"/>
  <c r="Q23" i="6" s="1"/>
  <c r="O14" i="6" a="1"/>
  <c r="O14" i="6" s="1"/>
  <c r="O9" i="6" a="1"/>
  <c r="O9" i="6" s="1"/>
  <c r="O16" i="6" a="1"/>
  <c r="O16" i="6" s="1"/>
  <c r="O12" i="6" a="1"/>
  <c r="O12" i="6" s="1"/>
  <c r="O25" i="6" a="1"/>
  <c r="O25" i="6" s="1"/>
  <c r="Q25" i="6" s="1"/>
  <c r="O11" i="6" a="1"/>
  <c r="O11" i="6" s="1"/>
  <c r="O17" i="6" a="1"/>
  <c r="O17" i="6" s="1"/>
  <c r="Q17" i="6" s="1"/>
  <c r="O24" i="6" a="1"/>
  <c r="O24" i="6" s="1"/>
  <c r="Q24" i="6" s="1"/>
  <c r="O19" i="6" a="1"/>
  <c r="O19" i="6" s="1"/>
  <c r="Q19" i="6" s="1"/>
  <c r="O13" i="6" a="1"/>
  <c r="O13" i="6" s="1"/>
  <c r="O21" i="6" a="1"/>
  <c r="O21" i="6" s="1"/>
  <c r="Q21" i="6" s="1"/>
  <c r="O22" i="6" a="1"/>
  <c r="O22" i="6" s="1"/>
  <c r="Q22" i="6" s="1"/>
  <c r="O15" i="6" a="1"/>
  <c r="O15" i="6" s="1"/>
  <c r="O31" i="17" a="1"/>
  <c r="O31" i="17" s="1"/>
  <c r="Q31" i="17" s="1"/>
  <c r="O11" i="15" a="1"/>
  <c r="O11" i="15" s="1"/>
  <c r="Q11" i="15" s="1"/>
  <c r="Q19" i="8"/>
  <c r="O7" i="6" a="1"/>
  <c r="O7" i="6" s="1"/>
  <c r="O6" i="6" a="1"/>
  <c r="O6" i="6" s="1"/>
  <c r="Q12" i="11"/>
  <c r="P20" i="7" a="1"/>
  <c r="P20" i="7" s="1"/>
  <c r="O8" i="6" a="1"/>
  <c r="O8" i="6" s="1"/>
  <c r="P10" i="6" a="1"/>
  <c r="P10" i="6" s="1"/>
  <c r="O10" i="6" a="1"/>
  <c r="O10" i="6" s="1"/>
  <c r="P7" i="6" a="1"/>
  <c r="P7" i="6" s="1"/>
  <c r="P18" i="6" a="1"/>
  <c r="P18" i="6" s="1"/>
  <c r="O18" i="6" a="1"/>
  <c r="O18" i="6" s="1"/>
  <c r="Q18" i="6" s="1"/>
  <c r="P6" i="6" a="1"/>
  <c r="P6" i="6" s="1"/>
  <c r="P21" i="6" a="1"/>
  <c r="P21" i="6" s="1"/>
  <c r="P20" i="6" a="1"/>
  <c r="P20" i="6" s="1"/>
  <c r="P23" i="6" a="1"/>
  <c r="P23" i="6" s="1"/>
  <c r="P8" i="6" a="1"/>
  <c r="P8" i="6" s="1"/>
  <c r="P11" i="6" a="1"/>
  <c r="P11" i="6" s="1"/>
  <c r="P14" i="6" a="1"/>
  <c r="P14" i="6" s="1"/>
  <c r="P17" i="6" a="1"/>
  <c r="P17" i="6" s="1"/>
  <c r="P24" i="6" a="1"/>
  <c r="P24" i="6" s="1"/>
  <c r="P12" i="6" a="1"/>
  <c r="P12" i="6" s="1"/>
  <c r="P19" i="6" a="1"/>
  <c r="P19" i="6" s="1"/>
  <c r="P25" i="6" a="1"/>
  <c r="P25" i="6" s="1"/>
  <c r="P13" i="6" a="1"/>
  <c r="P13" i="6" s="1"/>
  <c r="P22" i="6" a="1"/>
  <c r="P22" i="6" s="1"/>
  <c r="P15" i="6" a="1"/>
  <c r="P15" i="6" s="1"/>
  <c r="P9" i="6" a="1"/>
  <c r="P9" i="6" s="1"/>
  <c r="P16" i="6" a="1"/>
  <c r="P16" i="6" s="1"/>
  <c r="P16" i="7" a="1"/>
  <c r="P16" i="7" s="1"/>
  <c r="P17" i="7" a="1"/>
  <c r="P17" i="7" s="1"/>
  <c r="P32" i="5" a="1"/>
  <c r="P32" i="5" s="1"/>
  <c r="P31" i="5" a="1"/>
  <c r="P31" i="5" s="1"/>
  <c r="P33" i="5" a="1"/>
  <c r="P33" i="5" s="1"/>
  <c r="P12" i="18" a="1"/>
  <c r="P12" i="18" s="1"/>
  <c r="P8" i="18" a="1"/>
  <c r="P8" i="18" s="1"/>
  <c r="P31" i="17" a="1"/>
  <c r="P31" i="17" s="1"/>
  <c r="P34" i="17" a="1"/>
  <c r="P34" i="17" s="1"/>
  <c r="P35" i="17" a="1"/>
  <c r="P35" i="17" s="1"/>
  <c r="P17" i="4" a="1"/>
  <c r="P17" i="4" s="1"/>
  <c r="P16" i="4" a="1"/>
  <c r="P16" i="4" s="1"/>
  <c r="P26" i="4" a="1"/>
  <c r="P26" i="4" s="1"/>
  <c r="P24" i="5" a="1"/>
  <c r="P24" i="5" s="1"/>
  <c r="P19" i="15" a="1"/>
  <c r="P19" i="15" s="1"/>
  <c r="P17" i="15" a="1"/>
  <c r="P17" i="15" s="1"/>
  <c r="P11" i="15" a="1"/>
  <c r="P11" i="15" s="1"/>
  <c r="P21" i="16" a="1"/>
  <c r="P21" i="16" s="1"/>
  <c r="P22" i="16" a="1"/>
  <c r="P22" i="16" s="1"/>
  <c r="P28" i="17" a="1"/>
  <c r="P28" i="17" s="1"/>
  <c r="P33" i="17" a="1"/>
  <c r="P33" i="17" s="1"/>
  <c r="P30" i="17" a="1"/>
  <c r="P30" i="17" s="1"/>
  <c r="P14" i="17" a="1"/>
  <c r="P14" i="17" s="1"/>
  <c r="P15" i="17" a="1"/>
  <c r="P15" i="17" s="1"/>
  <c r="P6" i="16" a="1"/>
  <c r="P6" i="16" s="1"/>
  <c r="P6" i="14" a="1"/>
  <c r="P6" i="14" s="1"/>
  <c r="P18" i="4" a="1"/>
  <c r="P18" i="4" s="1"/>
  <c r="P9" i="4" a="1"/>
  <c r="P9" i="4" s="1"/>
  <c r="P22" i="4" a="1"/>
  <c r="P22" i="4" s="1"/>
  <c r="P32" i="9" a="1"/>
  <c r="P32" i="9" s="1"/>
  <c r="P21" i="9" a="1"/>
  <c r="P21" i="9" s="1"/>
  <c r="P17" i="9" a="1"/>
  <c r="P17" i="9" s="1"/>
  <c r="P31" i="9" a="1"/>
  <c r="P31" i="9" s="1"/>
  <c r="P15" i="9" a="1"/>
  <c r="P15" i="9" s="1"/>
  <c r="P30" i="9" a="1"/>
  <c r="P30" i="9" s="1"/>
  <c r="P25" i="7" a="1"/>
  <c r="P25" i="7" s="1"/>
  <c r="P19" i="7" a="1"/>
  <c r="P19" i="7" s="1"/>
  <c r="P6" i="17" a="1"/>
  <c r="P6" i="17" s="1"/>
  <c r="P36" i="17" a="1"/>
  <c r="P36" i="17" s="1"/>
  <c r="P24" i="17" a="1"/>
  <c r="P24" i="17" s="1"/>
  <c r="P27" i="17" a="1"/>
  <c r="P27" i="17" s="1"/>
  <c r="P16" i="16" a="1"/>
  <c r="P16" i="16" s="1"/>
  <c r="P14" i="16" a="1"/>
  <c r="P14" i="16" s="1"/>
  <c r="P18" i="15" a="1"/>
  <c r="P18" i="15" s="1"/>
  <c r="P9" i="15" a="1"/>
  <c r="P9" i="15" s="1"/>
  <c r="P12" i="15" a="1"/>
  <c r="P12" i="15" s="1"/>
  <c r="P9" i="18" a="1"/>
  <c r="P9" i="18" s="1"/>
  <c r="P7" i="14" a="1"/>
  <c r="P7" i="14" s="1"/>
  <c r="P14" i="14" a="1"/>
  <c r="P14" i="14" s="1"/>
  <c r="P12" i="12" a="1"/>
  <c r="P12" i="12" s="1"/>
  <c r="P27" i="4" a="1"/>
  <c r="P27" i="4" s="1"/>
  <c r="P24" i="4" a="1"/>
  <c r="P24" i="4" s="1"/>
  <c r="P19" i="4" a="1"/>
  <c r="P19" i="4" s="1"/>
  <c r="P12" i="4" a="1"/>
  <c r="P12" i="4" s="1"/>
  <c r="P23" i="4" a="1"/>
  <c r="P23" i="4" s="1"/>
  <c r="P14" i="4" a="1"/>
  <c r="P14" i="4" s="1"/>
  <c r="P10" i="4" a="1"/>
  <c r="P10" i="4" s="1"/>
  <c r="P21" i="4" a="1"/>
  <c r="P21" i="4" s="1"/>
  <c r="P25" i="4" a="1"/>
  <c r="P25" i="4" s="1"/>
  <c r="P26" i="9" a="1"/>
  <c r="P26" i="9" s="1"/>
  <c r="P16" i="9" a="1"/>
  <c r="P16" i="9" s="1"/>
  <c r="P27" i="9" a="1"/>
  <c r="P27" i="9" s="1"/>
  <c r="P18" i="9" a="1"/>
  <c r="P18" i="9" s="1"/>
  <c r="P23" i="9" a="1"/>
  <c r="P23" i="9" s="1"/>
  <c r="P25" i="9" a="1"/>
  <c r="P25" i="9" s="1"/>
  <c r="P9" i="8" a="1"/>
  <c r="P9" i="8" s="1"/>
  <c r="P22" i="8" a="1"/>
  <c r="P22" i="8" s="1"/>
  <c r="P15" i="8" a="1"/>
  <c r="P15" i="8" s="1"/>
  <c r="P25" i="8" a="1"/>
  <c r="P25" i="8" s="1"/>
  <c r="P13" i="7" a="1"/>
  <c r="P13" i="7" s="1"/>
  <c r="P24" i="7" a="1"/>
  <c r="P24" i="7" s="1"/>
  <c r="P16" i="19" a="1"/>
  <c r="P16" i="19" s="1"/>
  <c r="P6" i="19" a="1"/>
  <c r="P6" i="19" s="1"/>
  <c r="P30" i="19" a="1"/>
  <c r="P30" i="19" s="1"/>
  <c r="P35" i="19" a="1"/>
  <c r="P35" i="19" s="1"/>
  <c r="P23" i="19" a="1"/>
  <c r="P23" i="19" s="1"/>
  <c r="P19" i="19" a="1"/>
  <c r="P19" i="19" s="1"/>
  <c r="P24" i="19" a="1"/>
  <c r="P24" i="19" s="1"/>
  <c r="P38" i="19" a="1"/>
  <c r="P38" i="19" s="1"/>
  <c r="P20" i="19" a="1"/>
  <c r="P20" i="19" s="1"/>
  <c r="P18" i="19" a="1"/>
  <c r="P18" i="19" s="1"/>
  <c r="P9" i="19" a="1"/>
  <c r="P9" i="19" s="1"/>
  <c r="P26" i="19" a="1"/>
  <c r="P26" i="19" s="1"/>
  <c r="P39" i="19" a="1"/>
  <c r="P39" i="19" s="1"/>
  <c r="P25" i="19" a="1"/>
  <c r="P25" i="19" s="1"/>
  <c r="P28" i="19" a="1"/>
  <c r="P28" i="19" s="1"/>
  <c r="P7" i="19" a="1"/>
  <c r="P7" i="19" s="1"/>
  <c r="P36" i="19" a="1"/>
  <c r="P36" i="19" s="1"/>
  <c r="P32" i="19" a="1"/>
  <c r="P32" i="19" s="1"/>
  <c r="P34" i="19" a="1"/>
  <c r="P34" i="19" s="1"/>
  <c r="P22" i="19" a="1"/>
  <c r="P22" i="19" s="1"/>
  <c r="P31" i="19" a="1"/>
  <c r="P31" i="19" s="1"/>
  <c r="P15" i="19" a="1"/>
  <c r="P15" i="19" s="1"/>
  <c r="P33" i="19" a="1"/>
  <c r="P33" i="19" s="1"/>
  <c r="P14" i="19" a="1"/>
  <c r="P14" i="19" s="1"/>
  <c r="P29" i="19" a="1"/>
  <c r="P29" i="19" s="1"/>
  <c r="P27" i="19" a="1"/>
  <c r="P27" i="19" s="1"/>
  <c r="P21" i="19" a="1"/>
  <c r="P21" i="19" s="1"/>
  <c r="P17" i="19" a="1"/>
  <c r="P17" i="19" s="1"/>
  <c r="P17" i="17" a="1"/>
  <c r="P17" i="17" s="1"/>
  <c r="P20" i="17" a="1"/>
  <c r="P20" i="17" s="1"/>
  <c r="P22" i="17" a="1"/>
  <c r="P22" i="17" s="1"/>
  <c r="P32" i="17" a="1"/>
  <c r="P32" i="17" s="1"/>
  <c r="P25" i="17" a="1"/>
  <c r="P25" i="17" s="1"/>
  <c r="P18" i="17" a="1"/>
  <c r="P18" i="17" s="1"/>
  <c r="P16" i="17" a="1"/>
  <c r="P16" i="17" s="1"/>
  <c r="P11" i="17" a="1"/>
  <c r="P11" i="17" s="1"/>
  <c r="P29" i="17" a="1"/>
  <c r="P29" i="17" s="1"/>
  <c r="P8" i="17" a="1"/>
  <c r="P8" i="17" s="1"/>
  <c r="P19" i="17" a="1"/>
  <c r="P19" i="17" s="1"/>
  <c r="P10" i="17" a="1"/>
  <c r="P10" i="17" s="1"/>
  <c r="P26" i="17" a="1"/>
  <c r="P26" i="17" s="1"/>
  <c r="P21" i="17" a="1"/>
  <c r="P21" i="17" s="1"/>
  <c r="P7" i="17" a="1"/>
  <c r="P7" i="17" s="1"/>
  <c r="P9" i="17" a="1"/>
  <c r="P9" i="17" s="1"/>
  <c r="P12" i="17" a="1"/>
  <c r="P12" i="17" s="1"/>
  <c r="P13" i="17" a="1"/>
  <c r="P13" i="17" s="1"/>
  <c r="P23" i="17" a="1"/>
  <c r="P23" i="17" s="1"/>
  <c r="P7" i="16" a="1"/>
  <c r="P7" i="16" s="1"/>
  <c r="P17" i="16" a="1"/>
  <c r="P17" i="16" s="1"/>
  <c r="P13" i="16" a="1"/>
  <c r="P13" i="16" s="1"/>
  <c r="P23" i="16" a="1"/>
  <c r="P23" i="16" s="1"/>
  <c r="P18" i="16" a="1"/>
  <c r="P18" i="16" s="1"/>
  <c r="P19" i="16" a="1"/>
  <c r="P19" i="16" s="1"/>
  <c r="P24" i="16" a="1"/>
  <c r="P24" i="16" s="1"/>
  <c r="P20" i="16" a="1"/>
  <c r="P20" i="16" s="1"/>
  <c r="P12" i="16" a="1"/>
  <c r="P12" i="16" s="1"/>
  <c r="P15" i="16" a="1"/>
  <c r="P15" i="16" s="1"/>
  <c r="P9" i="16" a="1"/>
  <c r="P9" i="16" s="1"/>
  <c r="P8" i="16" a="1"/>
  <c r="P8" i="16" s="1"/>
  <c r="P11" i="16" a="1"/>
  <c r="P11" i="16" s="1"/>
  <c r="P10" i="16" a="1"/>
  <c r="P10" i="16" s="1"/>
  <c r="P15" i="15" a="1"/>
  <c r="P15" i="15" s="1"/>
  <c r="P13" i="15" a="1"/>
  <c r="P13" i="15" s="1"/>
  <c r="P10" i="15" a="1"/>
  <c r="P10" i="15" s="1"/>
  <c r="P20" i="15" a="1"/>
  <c r="P20" i="15" s="1"/>
  <c r="P8" i="15" a="1"/>
  <c r="P8" i="15" s="1"/>
  <c r="P14" i="15" a="1"/>
  <c r="P14" i="15" s="1"/>
  <c r="P7" i="15" a="1"/>
  <c r="P7" i="15" s="1"/>
  <c r="P16" i="15" a="1"/>
  <c r="P16" i="15" s="1"/>
  <c r="P6" i="15" a="1"/>
  <c r="P6" i="15" s="1"/>
  <c r="P13" i="18" a="1"/>
  <c r="P13" i="18" s="1"/>
  <c r="P10" i="18" a="1"/>
  <c r="P10" i="18" s="1"/>
  <c r="P17" i="18" a="1"/>
  <c r="P17" i="18" s="1"/>
  <c r="P11" i="18" a="1"/>
  <c r="P11" i="18" s="1"/>
  <c r="P7" i="18" a="1"/>
  <c r="P7" i="18" s="1"/>
  <c r="P16" i="18" a="1"/>
  <c r="P16" i="18" s="1"/>
  <c r="P15" i="18" a="1"/>
  <c r="P15" i="18" s="1"/>
  <c r="P6" i="18" a="1"/>
  <c r="P6" i="18" s="1"/>
  <c r="P14" i="18" a="1"/>
  <c r="P14" i="18" s="1"/>
  <c r="P10" i="14" a="1"/>
  <c r="P10" i="14" s="1"/>
  <c r="P8" i="14" a="1"/>
  <c r="P8" i="14" s="1"/>
  <c r="P13" i="14" a="1"/>
  <c r="P13" i="14" s="1"/>
  <c r="P18" i="14" a="1"/>
  <c r="P18" i="14" s="1"/>
  <c r="P16" i="14" a="1"/>
  <c r="P16" i="14" s="1"/>
  <c r="P12" i="14" a="1"/>
  <c r="P12" i="14" s="1"/>
  <c r="P15" i="14" a="1"/>
  <c r="P15" i="14" s="1"/>
  <c r="P11" i="14" a="1"/>
  <c r="P11" i="14" s="1"/>
  <c r="P17" i="14" a="1"/>
  <c r="P17" i="14" s="1"/>
  <c r="P9" i="14" a="1"/>
  <c r="P9" i="14" s="1"/>
  <c r="P18" i="13" a="1"/>
  <c r="P18" i="13" s="1"/>
  <c r="P16" i="13" a="1"/>
  <c r="P16" i="13" s="1"/>
  <c r="P9" i="13" a="1"/>
  <c r="P9" i="13" s="1"/>
  <c r="P6" i="13" a="1"/>
  <c r="P6" i="13" s="1"/>
  <c r="P10" i="13" a="1"/>
  <c r="P10" i="13" s="1"/>
  <c r="P14" i="13" a="1"/>
  <c r="P14" i="13" s="1"/>
  <c r="P15" i="13" a="1"/>
  <c r="P15" i="13" s="1"/>
  <c r="P13" i="13" a="1"/>
  <c r="P13" i="13" s="1"/>
  <c r="P17" i="13" a="1"/>
  <c r="P17" i="13" s="1"/>
  <c r="P7" i="13" a="1"/>
  <c r="P7" i="13" s="1"/>
  <c r="P12" i="13" a="1"/>
  <c r="P12" i="13" s="1"/>
  <c r="P8" i="13" a="1"/>
  <c r="P8" i="13" s="1"/>
  <c r="P11" i="13" a="1"/>
  <c r="P11" i="13" s="1"/>
  <c r="P9" i="12" a="1"/>
  <c r="P9" i="12" s="1"/>
  <c r="P14" i="12" a="1"/>
  <c r="P14" i="12" s="1"/>
  <c r="P13" i="12" a="1"/>
  <c r="P13" i="12" s="1"/>
  <c r="P7" i="12" a="1"/>
  <c r="P7" i="12" s="1"/>
  <c r="P6" i="12" a="1"/>
  <c r="P6" i="12" s="1"/>
  <c r="P10" i="12" a="1"/>
  <c r="P10" i="12" s="1"/>
  <c r="P8" i="12" a="1"/>
  <c r="P8" i="12" s="1"/>
  <c r="P11" i="12" a="1"/>
  <c r="P11" i="12" s="1"/>
  <c r="P13" i="10" a="1"/>
  <c r="P13" i="10" s="1"/>
  <c r="P15" i="10" a="1"/>
  <c r="P15" i="10" s="1"/>
  <c r="P12" i="10" a="1"/>
  <c r="P12" i="10" s="1"/>
  <c r="P16" i="10" a="1"/>
  <c r="P16" i="10" s="1"/>
  <c r="P19" i="10" a="1"/>
  <c r="P19" i="10" s="1"/>
  <c r="P14" i="10" a="1"/>
  <c r="P14" i="10" s="1"/>
  <c r="P18" i="10" a="1"/>
  <c r="P18" i="10" s="1"/>
  <c r="P7" i="10" a="1"/>
  <c r="P7" i="10" s="1"/>
  <c r="P17" i="10" a="1"/>
  <c r="P17" i="10" s="1"/>
  <c r="P6" i="10" a="1"/>
  <c r="P6" i="10" s="1"/>
  <c r="P10" i="10" a="1"/>
  <c r="P10" i="10" s="1"/>
  <c r="P11" i="10" a="1"/>
  <c r="P11" i="10" s="1"/>
  <c r="P8" i="10" a="1"/>
  <c r="P8" i="10" s="1"/>
  <c r="P9" i="10" a="1"/>
  <c r="P9" i="10" s="1"/>
  <c r="P15" i="11" a="1"/>
  <c r="P15" i="11" s="1"/>
  <c r="P16" i="11" a="1"/>
  <c r="P16" i="11" s="1"/>
  <c r="P7" i="11" a="1"/>
  <c r="P7" i="11" s="1"/>
  <c r="P14" i="11" a="1"/>
  <c r="P14" i="11" s="1"/>
  <c r="P9" i="11" a="1"/>
  <c r="P9" i="11" s="1"/>
  <c r="P13" i="11" a="1"/>
  <c r="P13" i="11" s="1"/>
  <c r="P17" i="11" a="1"/>
  <c r="P17" i="11" s="1"/>
  <c r="P6" i="11" a="1"/>
  <c r="P6" i="11" s="1"/>
  <c r="P11" i="11" a="1"/>
  <c r="P11" i="11" s="1"/>
  <c r="P10" i="11" a="1"/>
  <c r="P10" i="11" s="1"/>
  <c r="P8" i="11" a="1"/>
  <c r="P8" i="11" s="1"/>
  <c r="P12" i="11" a="1"/>
  <c r="P12" i="11" s="1"/>
  <c r="P13" i="4" a="1"/>
  <c r="P13" i="4" s="1"/>
  <c r="P15" i="4" a="1"/>
  <c r="P15" i="4" s="1"/>
  <c r="P8" i="4" a="1"/>
  <c r="P8" i="4" s="1"/>
  <c r="P7" i="4" a="1"/>
  <c r="P7" i="4" s="1"/>
  <c r="P11" i="4" a="1"/>
  <c r="P11" i="4" s="1"/>
  <c r="P6" i="4" a="1"/>
  <c r="P6" i="4" s="1"/>
  <c r="P20" i="4" a="1"/>
  <c r="P20" i="4" s="1"/>
  <c r="P33" i="9" a="1"/>
  <c r="P33" i="9" s="1"/>
  <c r="P12" i="9" a="1"/>
  <c r="P12" i="9" s="1"/>
  <c r="P7" i="9" a="1"/>
  <c r="P7" i="9" s="1"/>
  <c r="P20" i="9" a="1"/>
  <c r="P20" i="9" s="1"/>
  <c r="P6" i="9" a="1"/>
  <c r="P6" i="9" s="1"/>
  <c r="P28" i="9" a="1"/>
  <c r="P28" i="9" s="1"/>
  <c r="P10" i="9" a="1"/>
  <c r="P10" i="9" s="1"/>
  <c r="P11" i="9" a="1"/>
  <c r="P11" i="9" s="1"/>
  <c r="P14" i="9" a="1"/>
  <c r="P14" i="9" s="1"/>
  <c r="P9" i="9" a="1"/>
  <c r="P9" i="9" s="1"/>
  <c r="P29" i="9" a="1"/>
  <c r="P29" i="9" s="1"/>
  <c r="P13" i="9" a="1"/>
  <c r="P13" i="9" s="1"/>
  <c r="P8" i="9" a="1"/>
  <c r="P8" i="9" s="1"/>
  <c r="P19" i="9" a="1"/>
  <c r="P19" i="9" s="1"/>
  <c r="P22" i="9" a="1"/>
  <c r="P22" i="9" s="1"/>
  <c r="P24" i="9" a="1"/>
  <c r="P24" i="9" s="1"/>
  <c r="P14" i="8" a="1"/>
  <c r="P14" i="8" s="1"/>
  <c r="P16" i="8" a="1"/>
  <c r="P16" i="8" s="1"/>
  <c r="P26" i="8" a="1"/>
  <c r="P26" i="8" s="1"/>
  <c r="P23" i="8" a="1"/>
  <c r="P23" i="8" s="1"/>
  <c r="P21" i="8" a="1"/>
  <c r="P21" i="8" s="1"/>
  <c r="P18" i="8" a="1"/>
  <c r="P18" i="8" s="1"/>
  <c r="P24" i="8" a="1"/>
  <c r="P24" i="8" s="1"/>
  <c r="P27" i="8" a="1"/>
  <c r="P27" i="8" s="1"/>
  <c r="P28" i="8" a="1"/>
  <c r="P28" i="8" s="1"/>
  <c r="P6" i="8" a="1"/>
  <c r="P6" i="8" s="1"/>
  <c r="P12" i="8" a="1"/>
  <c r="P12" i="8" s="1"/>
  <c r="P11" i="8" a="1"/>
  <c r="P11" i="8" s="1"/>
  <c r="P19" i="8" a="1"/>
  <c r="P19" i="8" s="1"/>
  <c r="P8" i="8" a="1"/>
  <c r="P8" i="8" s="1"/>
  <c r="P13" i="8" a="1"/>
  <c r="P13" i="8" s="1"/>
  <c r="P20" i="8" a="1"/>
  <c r="P20" i="8" s="1"/>
  <c r="P7" i="8" a="1"/>
  <c r="P7" i="8" s="1"/>
  <c r="P10" i="8" a="1"/>
  <c r="P10" i="8" s="1"/>
  <c r="P17" i="8" a="1"/>
  <c r="P17" i="8" s="1"/>
  <c r="P18" i="7" a="1"/>
  <c r="P18" i="7" s="1"/>
  <c r="P6" i="7" a="1"/>
  <c r="P6" i="7" s="1"/>
  <c r="P21" i="7" a="1"/>
  <c r="P21" i="7" s="1"/>
  <c r="P11" i="7" a="1"/>
  <c r="P11" i="7" s="1"/>
  <c r="P22" i="7" a="1"/>
  <c r="P22" i="7" s="1"/>
  <c r="P23" i="7" a="1"/>
  <c r="P23" i="7" s="1"/>
  <c r="P14" i="7" a="1"/>
  <c r="P14" i="7" s="1"/>
  <c r="P15" i="7" a="1"/>
  <c r="P15" i="7" s="1"/>
  <c r="P8" i="7" a="1"/>
  <c r="P8" i="7" s="1"/>
  <c r="P12" i="7" a="1"/>
  <c r="P12" i="7" s="1"/>
  <c r="P7" i="7" a="1"/>
  <c r="P7" i="7" s="1"/>
  <c r="P10" i="7" a="1"/>
  <c r="P10" i="7" s="1"/>
  <c r="P9" i="7" a="1"/>
  <c r="P9" i="7" s="1"/>
  <c r="P16" i="5" a="1"/>
  <c r="P16" i="5" s="1"/>
  <c r="P27" i="5" a="1"/>
  <c r="P27" i="5" s="1"/>
  <c r="P26" i="5" a="1"/>
  <c r="P26" i="5" s="1"/>
  <c r="P9" i="5" a="1"/>
  <c r="P9" i="5" s="1"/>
  <c r="P6" i="5" a="1"/>
  <c r="P6" i="5" s="1"/>
  <c r="P29" i="5" a="1"/>
  <c r="P29" i="5" s="1"/>
  <c r="P30" i="5" a="1"/>
  <c r="P30" i="5" s="1"/>
  <c r="P23" i="5" a="1"/>
  <c r="P23" i="5" s="1"/>
  <c r="P7" i="5" a="1"/>
  <c r="P7" i="5" s="1"/>
  <c r="P11" i="5" a="1"/>
  <c r="P11" i="5" s="1"/>
  <c r="P34" i="5" a="1"/>
  <c r="P34" i="5" s="1"/>
  <c r="P10" i="5" a="1"/>
  <c r="P10" i="5" s="1"/>
  <c r="P13" i="5" a="1"/>
  <c r="P13" i="5" s="1"/>
  <c r="P15" i="5" a="1"/>
  <c r="P15" i="5" s="1"/>
  <c r="P20" i="5" a="1"/>
  <c r="P20" i="5" s="1"/>
  <c r="P28" i="5" a="1"/>
  <c r="P28" i="5" s="1"/>
  <c r="P12" i="5" a="1"/>
  <c r="P12" i="5" s="1"/>
  <c r="P17" i="5" a="1"/>
  <c r="P17" i="5" s="1"/>
  <c r="P21" i="5" a="1"/>
  <c r="P21" i="5" s="1"/>
  <c r="P25" i="5" a="1"/>
  <c r="P25" i="5" s="1"/>
  <c r="P14" i="5" a="1"/>
  <c r="P14" i="5" s="1"/>
  <c r="P18" i="5" a="1"/>
  <c r="P18" i="5" s="1"/>
  <c r="P19" i="5" a="1"/>
  <c r="P19" i="5" s="1"/>
  <c r="P22" i="5" a="1"/>
  <c r="P22" i="5" s="1"/>
  <c r="P8" i="5" a="1"/>
  <c r="P8" i="5" s="1"/>
  <c r="Q9" i="14" l="1"/>
  <c r="Q6" i="13"/>
  <c r="Q7" i="17"/>
  <c r="Q10" i="17"/>
  <c r="Q8" i="17"/>
  <c r="Q11" i="17"/>
  <c r="Q6" i="17"/>
  <c r="Q6" i="19"/>
  <c r="Q7" i="19"/>
  <c r="Q8" i="13"/>
  <c r="Q10" i="13"/>
  <c r="Q7" i="14"/>
  <c r="Q6" i="14"/>
  <c r="Q8" i="15"/>
  <c r="Q6" i="15"/>
  <c r="Q9" i="15"/>
  <c r="Q7" i="15"/>
  <c r="Q6" i="16"/>
  <c r="Q12" i="16"/>
  <c r="Q10" i="16"/>
  <c r="Q11" i="16"/>
  <c r="Q8" i="16"/>
  <c r="Q7" i="16"/>
  <c r="Q9" i="16"/>
  <c r="Q10" i="11"/>
  <c r="Q8" i="11"/>
  <c r="Q7" i="11"/>
  <c r="Q9" i="11"/>
  <c r="Q6" i="11"/>
  <c r="Q6" i="10"/>
  <c r="Q7" i="10"/>
  <c r="Q10" i="10"/>
  <c r="Q13" i="10"/>
  <c r="Q12" i="10"/>
  <c r="Q9" i="10"/>
  <c r="Q14" i="10"/>
  <c r="Q8" i="10"/>
  <c r="Q11" i="10"/>
  <c r="Q13" i="7"/>
  <c r="Q10" i="7"/>
  <c r="Q15" i="7"/>
  <c r="Q7" i="7"/>
  <c r="Q11" i="7"/>
  <c r="Q12" i="7"/>
  <c r="Q6" i="7"/>
  <c r="Q8" i="7"/>
  <c r="Q14" i="7"/>
  <c r="Q9" i="7"/>
  <c r="Q11" i="8"/>
  <c r="Q10" i="8"/>
  <c r="Q16" i="8"/>
  <c r="Q9" i="8"/>
  <c r="Q15" i="8"/>
  <c r="Q6" i="8"/>
  <c r="Q13" i="8"/>
  <c r="Q8" i="8"/>
  <c r="Q14" i="8"/>
  <c r="Q12" i="8"/>
  <c r="Q7" i="8"/>
  <c r="Q17" i="9"/>
  <c r="Q13" i="9"/>
  <c r="Q15" i="9"/>
  <c r="Q16" i="9"/>
  <c r="Q11" i="9"/>
  <c r="Q10" i="9"/>
  <c r="Q8" i="9"/>
  <c r="Q12" i="9"/>
  <c r="Q18" i="9"/>
  <c r="Q19" i="9"/>
  <c r="Q6" i="9"/>
  <c r="Q7" i="9"/>
  <c r="Q9" i="9"/>
  <c r="Q14" i="9"/>
  <c r="Q14" i="4"/>
  <c r="Q10" i="4"/>
  <c r="Q9" i="4"/>
  <c r="Q11" i="4"/>
  <c r="Q15" i="4"/>
  <c r="Q6" i="4"/>
  <c r="Q12" i="4"/>
  <c r="Q7" i="4"/>
  <c r="Q8" i="4"/>
  <c r="Q13" i="4"/>
  <c r="Q10" i="5"/>
  <c r="Q6" i="5"/>
  <c r="Q13" i="5"/>
  <c r="Q16" i="5"/>
  <c r="Q7" i="5"/>
  <c r="Q17" i="5"/>
  <c r="Q8" i="5"/>
  <c r="Q18" i="5"/>
  <c r="Q19" i="5"/>
  <c r="Q14" i="5"/>
  <c r="Q9" i="5"/>
  <c r="Q21" i="5"/>
  <c r="Q20" i="5"/>
  <c r="Q12" i="5"/>
  <c r="Q15" i="5"/>
  <c r="Q11" i="5"/>
  <c r="Q16" i="6"/>
  <c r="Q12" i="6"/>
  <c r="Q13" i="6"/>
  <c r="Q12" i="17"/>
  <c r="Q9" i="17"/>
  <c r="Q13" i="17"/>
  <c r="Q7" i="6"/>
  <c r="Q14" i="6"/>
  <c r="Q10" i="6"/>
  <c r="Q8" i="6"/>
  <c r="Q15" i="6"/>
  <c r="Q6" i="6"/>
  <c r="Q11" i="6"/>
  <c r="Q9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<sst xmlns="http://schemas.openxmlformats.org/spreadsheetml/2006/main" count="958" uniqueCount="373">
  <si>
    <t>Plassering</t>
  </si>
  <si>
    <t>Poeng</t>
  </si>
  <si>
    <t/>
  </si>
  <si>
    <t>INFORMASJON OM POENGBEREGNING SPAREBANK 1 CUP</t>
  </si>
  <si>
    <t>Poengberegning:</t>
  </si>
  <si>
    <t>Navn</t>
  </si>
  <si>
    <t>Byåsen IL</t>
  </si>
  <si>
    <t>Utleira IL</t>
  </si>
  <si>
    <t>Strindheim IL</t>
  </si>
  <si>
    <t>Melhus IL</t>
  </si>
  <si>
    <t>Meldal Sportsklubb</t>
  </si>
  <si>
    <t>Hommelvik IL</t>
  </si>
  <si>
    <t>Leik, IL</t>
  </si>
  <si>
    <t>Røros IL</t>
  </si>
  <si>
    <t>Lånke IL</t>
  </si>
  <si>
    <t>Sokna IL</t>
  </si>
  <si>
    <t>Rindal IL</t>
  </si>
  <si>
    <t>Byaasen Skiklub</t>
  </si>
  <si>
    <t>Malvik IL</t>
  </si>
  <si>
    <t>Leik, IL / NTG Lillehammer</t>
  </si>
  <si>
    <t>Rindal IL / Team Elon MN</t>
  </si>
  <si>
    <t>Orkdal IL</t>
  </si>
  <si>
    <t>Rognes IL</t>
  </si>
  <si>
    <t>Byåsen IL / TBT</t>
  </si>
  <si>
    <t>Buvik IL</t>
  </si>
  <si>
    <t>Lundamo IL</t>
  </si>
  <si>
    <t>Heimdal-Ski / MVS</t>
  </si>
  <si>
    <t>Kyrksæterøra IL / Mvs/Mvs</t>
  </si>
  <si>
    <t>Malvik IL / Mvs/Mvs</t>
  </si>
  <si>
    <t>Svorkmo N.O.I.</t>
  </si>
  <si>
    <t>Klæbu IL</t>
  </si>
  <si>
    <t>Leinstrand IL</t>
  </si>
  <si>
    <t>Meldal Sportsklubb / Team Knyken</t>
  </si>
  <si>
    <t>Tiller IL</t>
  </si>
  <si>
    <t>Selbu IL</t>
  </si>
  <si>
    <t>Singsås IL</t>
  </si>
  <si>
    <t>Nidelv IL</t>
  </si>
  <si>
    <t>Støren Sportsklubb</t>
  </si>
  <si>
    <t>Ranheim SK</t>
  </si>
  <si>
    <t>Haltdalen IL</t>
  </si>
  <si>
    <t>Orkdal IL / TBT</t>
  </si>
  <si>
    <t>Ingrid Wollan Benum</t>
  </si>
  <si>
    <t>Vilma Elshaug-Tørstad</t>
  </si>
  <si>
    <t>Nora Hafsmo</t>
  </si>
  <si>
    <t>Vilma Rathe Hauge</t>
  </si>
  <si>
    <t>Hedda Gyllan Romulslie</t>
  </si>
  <si>
    <t>Malin Skogstad</t>
  </si>
  <si>
    <t>Agnes Vatterholm Jernberg</t>
  </si>
  <si>
    <t>Mali Eidnes Bakken</t>
  </si>
  <si>
    <t>Mabel Ovedie Herskedal Amundsen</t>
  </si>
  <si>
    <t>Hanne Sæther Garberg</t>
  </si>
  <si>
    <t>Odin Gustavsen Belsvik</t>
  </si>
  <si>
    <t>Kristoffer Schei</t>
  </si>
  <si>
    <t>Ludwik Monsrud-Sikorski</t>
  </si>
  <si>
    <t>Martin Randli Elden</t>
  </si>
  <si>
    <t>Pelle-Linus Hansen</t>
  </si>
  <si>
    <t>Markus Rekstad</t>
  </si>
  <si>
    <t>Magnus Lande</t>
  </si>
  <si>
    <t>Linus Stjern Strand</t>
  </si>
  <si>
    <t>Filip Bjørgen Leinslie</t>
  </si>
  <si>
    <t>Henrik Sæterbø Nielsen</t>
  </si>
  <si>
    <t>Vegard Sundal</t>
  </si>
  <si>
    <t>Eivind Ekle-Danielsen</t>
  </si>
  <si>
    <t>Teodor Thorsø</t>
  </si>
  <si>
    <t>Jacob Sæther Myrland</t>
  </si>
  <si>
    <t>Sivert Mørch</t>
  </si>
  <si>
    <t>Halvor Kvennås</t>
  </si>
  <si>
    <t>Henrik Garmo Hov</t>
  </si>
  <si>
    <t>Andreas Sundal</t>
  </si>
  <si>
    <t>Haakon Oddebug</t>
  </si>
  <si>
    <t>Ottar Rekstad</t>
  </si>
  <si>
    <t>Eirik Høgli</t>
  </si>
  <si>
    <t>Endre Sæterbø Nielsen</t>
  </si>
  <si>
    <t>Sondre Mæhlum Krüger</t>
  </si>
  <si>
    <t>Oscar Skjetlein</t>
  </si>
  <si>
    <t>Jørgen Storli</t>
  </si>
  <si>
    <t>Kristian Viken Strand</t>
  </si>
  <si>
    <t>Theodor Eikemo-Nilsen</t>
  </si>
  <si>
    <t>Lars Skarsbakk</t>
  </si>
  <si>
    <t>Hampus Mack Tronvoll</t>
  </si>
  <si>
    <t>Sigurd Ekle-Danielsen</t>
  </si>
  <si>
    <t>Iver Lund Gjerde</t>
  </si>
  <si>
    <t>Jan Thomas Jenssen</t>
  </si>
  <si>
    <t>Magnus Thorstensen</t>
  </si>
  <si>
    <t>Sander Lillebudal</t>
  </si>
  <si>
    <t>Adrian Oanes Sjøli</t>
  </si>
  <si>
    <t>Henrik Kvennås</t>
  </si>
  <si>
    <t>Erik Løfald</t>
  </si>
  <si>
    <t>Peder Rygg</t>
  </si>
  <si>
    <t>Henrik Valør Wist</t>
  </si>
  <si>
    <t>Tobias Grendstad</t>
  </si>
  <si>
    <t>Endre Engtrø Husby</t>
  </si>
  <si>
    <t>Magnus Høgli</t>
  </si>
  <si>
    <t>Morten Grut</t>
  </si>
  <si>
    <t>Antonius Herskedal Amundsen</t>
  </si>
  <si>
    <t>Sverre Nordgård Leiren</t>
  </si>
  <si>
    <t>Edvart Gellein</t>
  </si>
  <si>
    <t>Håkon Fossum</t>
  </si>
  <si>
    <t>Jakob Stenseth</t>
  </si>
  <si>
    <t>Christoffer Estenstad Fenstad</t>
  </si>
  <si>
    <t>Aron Blokkum Mardal</t>
  </si>
  <si>
    <t>Isak Samuel Salvesen</t>
  </si>
  <si>
    <t>Nilas Holmvik</t>
  </si>
  <si>
    <t>Elias Rygg</t>
  </si>
  <si>
    <t>Emil Bjørgen</t>
  </si>
  <si>
    <t>Sondre Brobakk</t>
  </si>
  <si>
    <t>Elias Stjern Jaren</t>
  </si>
  <si>
    <t>Vetle Hennum Aunøien</t>
  </si>
  <si>
    <t>Oliver Mosleth</t>
  </si>
  <si>
    <t>Johan Skjerve</t>
  </si>
  <si>
    <t>Even Norbeck Erlandsen</t>
  </si>
  <si>
    <t>Håkon Emanuelsen</t>
  </si>
  <si>
    <t>William Solem</t>
  </si>
  <si>
    <t>Isac Kjærsgaard Persen</t>
  </si>
  <si>
    <t>Martin Garberg Husby</t>
  </si>
  <si>
    <t>Martin Åsegg Nikolaisen</t>
  </si>
  <si>
    <t>Matheo Olsen Røe</t>
  </si>
  <si>
    <t>Eline Fjærestad Toftaker</t>
  </si>
  <si>
    <t>Mattea Lundberg Bakmark</t>
  </si>
  <si>
    <t>Signe Nilsen Bardal</t>
  </si>
  <si>
    <t>Hedda Ulstad Stokland</t>
  </si>
  <si>
    <t>Birka Neese-Følstad</t>
  </si>
  <si>
    <t>Julie Lande</t>
  </si>
  <si>
    <t>Ylva Granviken</t>
  </si>
  <si>
    <t>Sara Melum</t>
  </si>
  <si>
    <t>Julie Løberg Aske</t>
  </si>
  <si>
    <t>Andrea Brattbakk Lyngen</t>
  </si>
  <si>
    <t>Frida Langseth Iversen</t>
  </si>
  <si>
    <t>Ida Selvnes</t>
  </si>
  <si>
    <t>Nila Reiten</t>
  </si>
  <si>
    <t>Elida Møkkelgård</t>
  </si>
  <si>
    <t>Lydia Engen Bjørkum</t>
  </si>
  <si>
    <t>Maja Kristina Ekholm Svendsen</t>
  </si>
  <si>
    <t>Maria Rendall Tørres</t>
  </si>
  <si>
    <t>Eira Ulstad</t>
  </si>
  <si>
    <t>Edith Skovholt Bonnemaire</t>
  </si>
  <si>
    <t>Vilde Lovise Grande Jaren</t>
  </si>
  <si>
    <t>Vanja Bukkvold</t>
  </si>
  <si>
    <t>Anna Heksem-Langseth</t>
  </si>
  <si>
    <t>Freya Mira Svendsen</t>
  </si>
  <si>
    <t>Embla Neese-Følstad</t>
  </si>
  <si>
    <t>Milla Jensås Åsvoll</t>
  </si>
  <si>
    <t>Emmy Sofie Bjørnsen</t>
  </si>
  <si>
    <t>Synnøve Guldbækhei Kjesbu</t>
  </si>
  <si>
    <t>Ida Blekken</t>
  </si>
  <si>
    <t>Miriam Pedersen</t>
  </si>
  <si>
    <t>Odin Grøtheim Horghagen</t>
  </si>
  <si>
    <t>Sander Reiten</t>
  </si>
  <si>
    <t>Nicolai Momyr</t>
  </si>
  <si>
    <t>Fredrik Loe</t>
  </si>
  <si>
    <t>Theo Hjulstad Lønnum</t>
  </si>
  <si>
    <t>Marius Larsen-Garberg</t>
  </si>
  <si>
    <t>Kristian Stokke Selnes</t>
  </si>
  <si>
    <t>Lucas Hoff Fernandes</t>
  </si>
  <si>
    <t>Marius Flønes</t>
  </si>
  <si>
    <t>Petter Vea Monseth</t>
  </si>
  <si>
    <t>Sander Krogstad Krangnes</t>
  </si>
  <si>
    <t>Eirik Martin Svendsen</t>
  </si>
  <si>
    <t>Sondre Thorstensen</t>
  </si>
  <si>
    <t>Oliver Sandrød Estil</t>
  </si>
  <si>
    <t>Thomas Wangberg Lund</t>
  </si>
  <si>
    <t>Herman Lund Gjerde</t>
  </si>
  <si>
    <t>Syver Einum Wikan</t>
  </si>
  <si>
    <t>Emil Haseth Balestrand</t>
  </si>
  <si>
    <t>Iver Ulstad</t>
  </si>
  <si>
    <t>Eirik Mæhlum Krüger</t>
  </si>
  <si>
    <t>Tore Min-Jae Hilstad</t>
  </si>
  <si>
    <t>Leo Berg Rikstad</t>
  </si>
  <si>
    <t>Sigve Pedersen</t>
  </si>
  <si>
    <t>Ellinor Haram</t>
  </si>
  <si>
    <t>Oda Randli Elden</t>
  </si>
  <si>
    <t>Synnøve Aam</t>
  </si>
  <si>
    <t>Malene Brennås</t>
  </si>
  <si>
    <t>Synne Brennås</t>
  </si>
  <si>
    <t>Sigrid Fjærestad Toftaker</t>
  </si>
  <si>
    <t>Olea Nissen Bache-Wiig Bjørnsen</t>
  </si>
  <si>
    <t>Eira Ovesen</t>
  </si>
  <si>
    <t>Victoria Holsing Kottum</t>
  </si>
  <si>
    <t>Marit Storler Snøfugl</t>
  </si>
  <si>
    <t>Edel Gellein</t>
  </si>
  <si>
    <t>Ellinor Lunde</t>
  </si>
  <si>
    <t>Irene Storler Snøfugl</t>
  </si>
  <si>
    <t>Pia Halderager Ervik</t>
  </si>
  <si>
    <t>Mia Brattbakk Lyngen</t>
  </si>
  <si>
    <t>Ingrid Brathole Hindberg</t>
  </si>
  <si>
    <t>Silja Holmvik</t>
  </si>
  <si>
    <t>Johanne Jensås</t>
  </si>
  <si>
    <t>Malin Lorvik Krogh</t>
  </si>
  <si>
    <t>Erle Heksem Kjellås</t>
  </si>
  <si>
    <t>Elise Kastås-Asbøll</t>
  </si>
  <si>
    <t>Karianne Sundset</t>
  </si>
  <si>
    <t>Klubb</t>
  </si>
  <si>
    <t>Plassering #1</t>
  </si>
  <si>
    <t>Poeng #2</t>
  </si>
  <si>
    <t>Plassering #3</t>
  </si>
  <si>
    <t>Poeng #3</t>
  </si>
  <si>
    <t>Plassering #4</t>
  </si>
  <si>
    <t>Poeng #4</t>
  </si>
  <si>
    <t>Plassering #5</t>
  </si>
  <si>
    <t>Poeng #5</t>
  </si>
  <si>
    <t>Poeng #1</t>
  </si>
  <si>
    <t>Plassering #2</t>
  </si>
  <si>
    <t>Plassering #6</t>
  </si>
  <si>
    <t>Poeng #6</t>
  </si>
  <si>
    <t>P1</t>
  </si>
  <si>
    <t>P2</t>
  </si>
  <si>
    <t>P3</t>
  </si>
  <si>
    <t>P4</t>
  </si>
  <si>
    <t>P5</t>
  </si>
  <si>
    <t>P6</t>
  </si>
  <si>
    <t>J14</t>
  </si>
  <si>
    <t xml:space="preserve">Sammenlagt SP1 Cup - </t>
  </si>
  <si>
    <t>G13</t>
  </si>
  <si>
    <t>G14</t>
  </si>
  <si>
    <t>G15</t>
  </si>
  <si>
    <t>G16</t>
  </si>
  <si>
    <t>J13</t>
  </si>
  <si>
    <t>J15</t>
  </si>
  <si>
    <t>J16</t>
  </si>
  <si>
    <t xml:space="preserve">Strindheim IL </t>
  </si>
  <si>
    <t>K17</t>
  </si>
  <si>
    <t>K18</t>
  </si>
  <si>
    <t>K19-20</t>
  </si>
  <si>
    <t>Ksenior</t>
  </si>
  <si>
    <t>M17</t>
  </si>
  <si>
    <t>M18</t>
  </si>
  <si>
    <t>M19-20</t>
  </si>
  <si>
    <t>Menn Senior</t>
  </si>
  <si>
    <t xml:space="preserve">Jonas Kulset </t>
  </si>
  <si>
    <t xml:space="preserve">Martin Selbæk Rønning </t>
  </si>
  <si>
    <t xml:space="preserve">Simen Balstad </t>
  </si>
  <si>
    <t xml:space="preserve">Jonas Røstum </t>
  </si>
  <si>
    <t>Byneset IL</t>
  </si>
  <si>
    <t>Oddne Aunehaugen</t>
  </si>
  <si>
    <t>Erlend Broholm Herskedal</t>
  </si>
  <si>
    <t>Sander Bruvoll Martinsen</t>
  </si>
  <si>
    <t>Hallgrim Einum Syrstad</t>
  </si>
  <si>
    <t>Erlend Saltbones Leiren</t>
  </si>
  <si>
    <t>Ola Strand Brevik</t>
  </si>
  <si>
    <t>Børsa IL</t>
  </si>
  <si>
    <t>Joen Røe</t>
  </si>
  <si>
    <t xml:space="preserve">Sondre Aunan </t>
  </si>
  <si>
    <t>Skaun IL</t>
  </si>
  <si>
    <t>Aksel Gurendal Skogstad</t>
  </si>
  <si>
    <t xml:space="preserve">Melhus IL </t>
  </si>
  <si>
    <t>Imre Bruvoll Martinsen</t>
  </si>
  <si>
    <t xml:space="preserve">Jonathan Stjernen </t>
  </si>
  <si>
    <t xml:space="preserve">Noah Blokkum Mardal </t>
  </si>
  <si>
    <t>Lovisa Andersson Løvnes</t>
  </si>
  <si>
    <t xml:space="preserve">Maren Avdal Falck </t>
  </si>
  <si>
    <t>Uteira IL</t>
  </si>
  <si>
    <t>Johanna Stjern Strand</t>
  </si>
  <si>
    <t>Nora Blekken</t>
  </si>
  <si>
    <t>Signe Marie Skrødal</t>
  </si>
  <si>
    <t>Maiken Fossum Johansen</t>
  </si>
  <si>
    <t xml:space="preserve">Marie Furuhaug </t>
  </si>
  <si>
    <t>Vilde Nordgård Leiren</t>
  </si>
  <si>
    <t>Lone Vaagen</t>
  </si>
  <si>
    <t>Rennebu IL</t>
  </si>
  <si>
    <t>Elvira Kvarme</t>
  </si>
  <si>
    <t>Guro Bostad</t>
  </si>
  <si>
    <t>Berit Mogstad</t>
  </si>
  <si>
    <t xml:space="preserve">Amanda Kvernmo Lynum </t>
  </si>
  <si>
    <t>Kristin Moen</t>
  </si>
  <si>
    <t>Iver Grøtheim Horghagen</t>
  </si>
  <si>
    <t>Ulrik Murbrekk</t>
  </si>
  <si>
    <t xml:space="preserve">Mats Nergård </t>
  </si>
  <si>
    <t>Sverre Smistad</t>
  </si>
  <si>
    <t>Oliver Furuhaug</t>
  </si>
  <si>
    <t>Håkon Skaanes</t>
  </si>
  <si>
    <t>Håkon Gorseth Halvorsen</t>
  </si>
  <si>
    <t>Lars Lystad Svorkdal</t>
  </si>
  <si>
    <t>Svorkmo N.O.I</t>
  </si>
  <si>
    <t>Niklas Almås</t>
  </si>
  <si>
    <t>Eivind Næve</t>
  </si>
  <si>
    <t>SpareBank 1 Cup består av 6 renn i sesongen 2025/26, der de 4 beste  plasseringene telles i cupen.</t>
  </si>
  <si>
    <t>Olav Vea Monseth</t>
  </si>
  <si>
    <t>Byaasen Skiklubb</t>
  </si>
  <si>
    <t xml:space="preserve">Julian K. Lykke </t>
  </si>
  <si>
    <t>Peder V. Jernberg</t>
  </si>
  <si>
    <t>Sander B Martinsen</t>
  </si>
  <si>
    <t>Oskar K-Olsen</t>
  </si>
  <si>
    <t>Aksen Bruaset</t>
  </si>
  <si>
    <t>Ranheim Skiklubb</t>
  </si>
  <si>
    <t>Erlend S. Leiren</t>
  </si>
  <si>
    <t>Sophus F- Finnvik</t>
  </si>
  <si>
    <t>Kasper Moen</t>
  </si>
  <si>
    <t>Haltdalen Il</t>
  </si>
  <si>
    <t>Lova C. S.-Jensen</t>
  </si>
  <si>
    <t>Lovise Aam</t>
  </si>
  <si>
    <t>Olivia G. Stene</t>
  </si>
  <si>
    <t>Ida Winther</t>
  </si>
  <si>
    <t>Anna Juvik</t>
  </si>
  <si>
    <t>Anna Slagsvold</t>
  </si>
  <si>
    <t>Jorid H. Stene</t>
  </si>
  <si>
    <t>Olea N-Drøpping</t>
  </si>
  <si>
    <t>Sanna L. Sandøy</t>
  </si>
  <si>
    <t>Julia B Köhler</t>
  </si>
  <si>
    <t>Selma S. Rabben</t>
  </si>
  <si>
    <t xml:space="preserve">Kristian Wollan Benum </t>
  </si>
  <si>
    <t>Kristofer H. Jensen</t>
  </si>
  <si>
    <t>Erlend Grønli</t>
  </si>
  <si>
    <t>Halvor Sellesbakk</t>
  </si>
  <si>
    <t>Oskar Lunde</t>
  </si>
  <si>
    <t>Oliver V. Jernberg</t>
  </si>
  <si>
    <t>Vebjørn  T. Bære</t>
  </si>
  <si>
    <t xml:space="preserve">Halor Bakken </t>
  </si>
  <si>
    <t>Olav Fugelsøy</t>
  </si>
  <si>
    <t>Surnadal IL</t>
  </si>
  <si>
    <t>Håkon Bøklep</t>
  </si>
  <si>
    <t>Jon Sæter</t>
  </si>
  <si>
    <t>Benjamin Kulsetås</t>
  </si>
  <si>
    <t>Nichlas Storø</t>
  </si>
  <si>
    <t xml:space="preserve">Ask Holmvassdal </t>
  </si>
  <si>
    <t>Stian Lande Vik</t>
  </si>
  <si>
    <t xml:space="preserve">Torarin Osland </t>
  </si>
  <si>
    <t>Andreas Sørnes</t>
  </si>
  <si>
    <t>Hommelvil IL</t>
  </si>
  <si>
    <t>Adrian Bjørvik Hansen</t>
  </si>
  <si>
    <t>Viktor Sverre Nyeng</t>
  </si>
  <si>
    <t>Johannes Krohn-Botten</t>
  </si>
  <si>
    <t>Marthe Wilberg Rofstad</t>
  </si>
  <si>
    <t xml:space="preserve">Jakob Gløtvold Gullikstad </t>
  </si>
  <si>
    <t>Jennuy Lauvstad Brenne</t>
  </si>
  <si>
    <t>Ane Straume Martinussen</t>
  </si>
  <si>
    <t>Heimdal Ski</t>
  </si>
  <si>
    <t>Ingird Morgestad</t>
  </si>
  <si>
    <t>Elise Waaktaar Opland</t>
  </si>
  <si>
    <t>Flatås Il</t>
  </si>
  <si>
    <t>Martin Blokkum Gomo</t>
  </si>
  <si>
    <t>Maja Schenll Juvik</t>
  </si>
  <si>
    <t>Karen Svendgård</t>
  </si>
  <si>
    <t>Hanna Fløttum Bones</t>
  </si>
  <si>
    <t>Selma Lorvik Krogh</t>
  </si>
  <si>
    <t xml:space="preserve">Hedda Lillebrygfjeld Fosse </t>
  </si>
  <si>
    <t>Asbjørn Solem Andresen</t>
  </si>
  <si>
    <t>IL Fjellørnen</t>
  </si>
  <si>
    <t xml:space="preserve">Astrid Elvestad Gabrielsen </t>
  </si>
  <si>
    <t xml:space="preserve">Una Nomeland </t>
  </si>
  <si>
    <t xml:space="preserve">Sigrid Lauvstad Brenne </t>
  </si>
  <si>
    <t xml:space="preserve">Aron Harald Ehrnström </t>
  </si>
  <si>
    <t>Thea Fanavoll Løftamo</t>
  </si>
  <si>
    <t>Trønder-Lyn IL</t>
  </si>
  <si>
    <t>Mari Fossum</t>
  </si>
  <si>
    <t xml:space="preserve">Ole Morten Engesvold Flataker </t>
  </si>
  <si>
    <t>Kristian Bruaset</t>
  </si>
  <si>
    <t xml:space="preserve">Tore Berdal </t>
  </si>
  <si>
    <t>Kyrksæterøra IL</t>
  </si>
  <si>
    <t>Jon Marius Svegård</t>
  </si>
  <si>
    <t xml:space="preserve">Eivind Hagen </t>
  </si>
  <si>
    <t xml:space="preserve">Eirik Kvernstad </t>
  </si>
  <si>
    <t>Simon Frøseth</t>
  </si>
  <si>
    <t>Vebjørn Bergh-Hansen</t>
  </si>
  <si>
    <t>Ludvig Giæver-Engesmo</t>
  </si>
  <si>
    <t xml:space="preserve">Embla Aksnes </t>
  </si>
  <si>
    <t xml:space="preserve">Tiril Alexandersen Stavrum </t>
  </si>
  <si>
    <t xml:space="preserve">NTNUI </t>
  </si>
  <si>
    <t xml:space="preserve">Guro Hovin Storlimo </t>
  </si>
  <si>
    <t>Jesper Markussen Balstad</t>
  </si>
  <si>
    <t>Lev Shestov</t>
  </si>
  <si>
    <t>Oskar Hegre Gutvik</t>
  </si>
  <si>
    <t>Olav Ekle Danielsen</t>
  </si>
  <si>
    <t>Poeng Tellende</t>
  </si>
  <si>
    <t>Sigve Hegre Gutvik</t>
  </si>
  <si>
    <t>Ane Norberg Kristiansen</t>
  </si>
  <si>
    <t>Emil Nordaune</t>
  </si>
  <si>
    <t>Niklas Oksås Kjelstad</t>
  </si>
  <si>
    <t xml:space="preserve">Ida Bjørgen </t>
  </si>
  <si>
    <t xml:space="preserve">Olve Johansen Rye </t>
  </si>
  <si>
    <t>Mats Augdal Dahl</t>
  </si>
  <si>
    <t xml:space="preserve">Amund Engesvold Flataker </t>
  </si>
  <si>
    <t xml:space="preserve">Andreas Olsen Tomta </t>
  </si>
  <si>
    <t>Christian Tobias Bøgeberg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</si>
</sst>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8" x14ac:knownFonts="1">
    <font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1"/>
      <name val="Arial"/>
      <family val="2"/>
    </font>
    <font>
      <b/>
      <sz val="17"/>
      <name val="Times New Roman"/>
      <family val="2"/>
    </font>
    <font>
      <sz val="15"/>
      <name val="Times New Roman"/>
      <family val="2"/>
    </font>
    <font>
      <b/>
      <sz val="15"/>
      <name val="Times New Roman"/>
      <family val="2"/>
    </font>
    <font>
      <sz val="8"/>
      <name val="Aptos Narrow"/>
      <family val="2"/>
      <scheme val="minor"/>
    </font>
    <font>
      <b/>
      <sz val="16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/>
    <xf numFmtId="0" fontId="1" fillId="0" borderId="0" xfId="0" applyFont="1"/>
    <xf numFmtId="0" fontId="7" fillId="2" borderId="0" xfId="0" applyFont="1" applyFill="1"/>
    <xf numFmtId="0" fontId="7" fillId="2" borderId="0" xfId="0" applyFont="1" applyFill="1" applyAlignment="1">
      <alignment horizontal="right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" fontId="1" fillId="0" borderId="0" xfId="0" applyNumberFormat="1" applyFont="1"/>
    <xf numFmtId="164" fontId="0" fillId="2" borderId="0" xfId="0" applyNumberFormat="1" applyFill="1"/>
    <xf numFmtId="164" fontId="1" fillId="0" borderId="0" xfId="0" applyNumberFormat="1" applyFont="1"/>
    <xf numFmtId="0" fontId="0" fillId="0" borderId="0" xfId="0" quotePrefix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0" xfId="0" applyFont="1" applyAlignment="1">
      <alignment horizontal="left"/>
    </xf>
  </cellXfs>
  <cellStyles count="1">
    <cellStyle name="Normal" xfId="0" builtinId="0"/>
  </cellStyles>
  <dxfs count="340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164" formatCode="0;\-0;;@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3D5D84F-8DA4-C645-8E2A-559D7E851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ED03D8-B8F7-6D44-82CF-8C0C7A7A8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E2CCD07-76D5-0E4E-8117-EDDEC80BA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1E4443E3-4DE9-3746-8079-E5ED78D7AC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1372D48-3C40-BD49-A93F-782D2965A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D984E468-D4CA-464A-BB54-1F3B08956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279400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FC4FAB5-80D6-2743-AC6A-7FFD68C2F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717E89E-D945-B24F-9615-C12924254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6F86B81-9693-EE47-AC20-AC174AA04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17A91F7F-34A2-0D41-B2CE-0EA9C4C54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9CDD8FA-8391-0D4F-9F3D-E4D090D44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B3E52C3-B302-874D-8173-66AF52A648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1A7C0D1-4AF3-724D-9643-D8F75687F1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C98F3E6E-A9FE-3D4F-80DF-F619CFD057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75675920-3802-BF44-B468-3BAE40099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97373E2B-191B-624D-A434-A358ED637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114300</xdr:colOff>
      <xdr:row>0</xdr:row>
      <xdr:rowOff>1102296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FEB51D33-0655-944D-8DE9-711D92868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43200" cy="632396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5</xdr:col>
      <xdr:colOff>495168</xdr:colOff>
      <xdr:row>0</xdr:row>
      <xdr:rowOff>901701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4648111-CC6A-C84F-8168-CAF083089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28900" y="0"/>
          <a:ext cx="2146168" cy="90170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981591B-15FA-EB41-9E05-134DA1528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47B5EB8-52E7-7F4D-8B89-B4FDA3B9D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5F875ED-2222-934B-879B-11DDF28B1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1D239D92-586F-0845-A3FF-73858D25C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B8CBC56E-EC11-C44B-A443-3B91DE90FE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1CFDAC93-4232-904E-B667-E50E008FD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03F6EE5-541A-7043-8A1E-0E87AE12D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C6F37AAB-AE53-6B4A-8D08-8FAC09280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E8E57BDA-DF86-A041-A8E6-11A71985F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8D076751-8480-864F-88BA-FF95F89D0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BCE8B5F-D900-EF41-BFC8-16F2F36F5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A28B17F8-C592-3343-99A5-1D3E45CEB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BE65FFDC-866C-BD46-A1B3-1FD56356E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2BF271CD-F44B-424D-9D81-7269D0974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558800</xdr:colOff>
      <xdr:row>0</xdr:row>
      <xdr:rowOff>1025746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D0E984F6-E8AB-6746-9F04-8517981A1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2700" cy="1025746"/>
        </a:xfrm>
        <a:prstGeom prst="rect">
          <a:avLst/>
        </a:prstGeom>
      </xdr:spPr>
    </xdr:pic>
    <xdr:clientData/>
  </xdr:twoCellAnchor>
  <xdr:twoCellAnchor editAs="oneCell">
    <xdr:from>
      <xdr:col>1</xdr:col>
      <xdr:colOff>711200</xdr:colOff>
      <xdr:row>0</xdr:row>
      <xdr:rowOff>101600</xdr:rowOff>
    </xdr:from>
    <xdr:to>
      <xdr:col>3</xdr:col>
      <xdr:colOff>469768</xdr:colOff>
      <xdr:row>0</xdr:row>
      <xdr:rowOff>1003301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F90A198-9D7B-834A-8461-52DFBCF43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5100" y="101600"/>
          <a:ext cx="2146168" cy="90170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56A076E-56C8-E64B-AB3C-378D7C594F5B}" name="TabellG13" displayName="TabellG13" ref="A5:W25" totalsRowShown="0">
  <autoFilter ref="A5:W25" xr:uid="{9951C885-556C-3941-8480-7C15571A9566}"/>
  <sortState xmlns:xlrd2="http://schemas.microsoft.com/office/spreadsheetml/2017/richdata2" ref="A6:W25">
    <sortCondition ref="Q5:Q25"/>
  </sortState>
  <tableColumns count="23">
    <tableColumn id="1" xr3:uid="{2C070C75-E6DC-584E-B561-153DEB66996D}" name="Navn"/>
    <tableColumn id="2" xr3:uid="{501814DE-A492-8147-A33E-3407A063C526}" name="Klubb"/>
    <tableColumn id="3" xr3:uid="{755215C0-92C0-AA4C-910F-1260F1DADD18}" name="Plassering #1" dataDxfId="339"/>
    <tableColumn id="4" xr3:uid="{4DA2CE8E-C836-5D4F-8FD7-7F2AB7390AD3}" name="Poeng #1" dataDxfId="338">
      <calculatedColumnFormula>IF(TabellG13[[#This Row],[Plassering '#1]]="","",VLOOKUP(TabellG13[[#This Row],[Plassering '#1]],Poeng[],2,FALSE))</calculatedColumnFormula>
    </tableColumn>
    <tableColumn id="5" xr3:uid="{2531BFFC-41D7-9B49-B3DD-9BBBF27FDE65}" name="Plassering #2" dataDxfId="337"/>
    <tableColumn id="6" xr3:uid="{DD2BF652-6557-DA4F-98ED-643C02FFC3C2}" name="Poeng #2" dataDxfId="336">
      <calculatedColumnFormula>IF(TabellG13[[#This Row],[Plassering '#2]]="","",VLOOKUP(TabellG13[[#This Row],[Plassering '#2]],Poeng[],2,FALSE))</calculatedColumnFormula>
    </tableColumn>
    <tableColumn id="7" xr3:uid="{90AB3255-0224-8847-8E71-13A2119E5BDB}" name="Plassering #3" dataDxfId="335"/>
    <tableColumn id="8" xr3:uid="{CADE1968-2306-754E-A5A3-84BFACC01CAD}" name="Poeng #3" dataDxfId="334">
      <calculatedColumnFormula>IF(TabellG13[[#This Row],[Plassering '#3]]="","",VLOOKUP(TabellG13[[#This Row],[Plassering '#3]],Poeng[],2,FALSE))</calculatedColumnFormula>
    </tableColumn>
    <tableColumn id="9" xr3:uid="{51F1B19C-7622-084C-B81B-F8077CB7CC80}" name="Plassering #4" dataDxfId="333"/>
    <tableColumn id="10" xr3:uid="{85094CC5-A2EC-6A44-B5BB-64A84DEBC991}" name="Poeng #4" dataDxfId="332">
      <calculatedColumnFormula>IF(TabellG13[[#This Row],[Plassering '#4]]="","",VLOOKUP(TabellG13[[#This Row],[Plassering '#4]],Poeng[],2,FALSE))</calculatedColumnFormula>
    </tableColumn>
    <tableColumn id="11" xr3:uid="{738A6AAB-CF36-134B-9ED0-E24A565F0650}" name="Plassering #5" dataDxfId="331"/>
    <tableColumn id="12" xr3:uid="{359AC380-0D04-9647-BC18-C9382010D1CD}" name="Poeng #5" dataDxfId="330">
      <calculatedColumnFormula>IF(TabellG13[[#This Row],[Plassering '#5]]="","",VLOOKUP(TabellG13[[#This Row],[Plassering '#5]],Poeng[],2,FALSE))</calculatedColumnFormula>
    </tableColumn>
    <tableColumn id="13" xr3:uid="{856F1087-EBFA-814A-91F7-A78E6C1C591D}" name="Plassering #6" dataDxfId="329"/>
    <tableColumn id="14" xr3:uid="{9E57F512-88A7-614D-99CC-0F91C813DE3A}" name="Poeng #6" dataDxfId="328">
      <calculatedColumnFormula>IF(TabellG13[[#This Row],[Plassering '#6]]="","",VLOOKUP(TabellG13[[#This Row],[Plassering '#6]],Poeng[],2,FALSE))</calculatedColumnFormula>
    </tableColumn>
    <tableColumn id="17" xr3:uid="{C8E70FF4-882F-4B4E-9C5A-345856F68265}" name="Poeng Tellende" dataDxfId="327">
      <calculatedColumnFormula array="1">IF(6-(COUNTBLANK(TabellG13[[#This Row],[P1]:[P6]]))&lt;4,"",SUM(LARGE(TabellG13[[#This Row],[P1]:[P6]],{1,2,3,4})))</calculatedColumnFormula>
    </tableColumn>
    <tableColumn id="15" xr3:uid="{C906042F-2C16-0841-A4C3-C996319EC6CB}" name="Poeng" dataDxfId="326">
      <calculatedColumnFormula array="1">IF(6-(COUNTBLANK(TabellG13[[#This Row],[P1]:[P6]]))&lt;4,SUM(TabellG13[[#This Row],[P1]:[P6]]),SUM(LARGE(TabellG13[[#This Row],[P1]:[P6]],{1,2,3,4})))</calculatedColumnFormula>
    </tableColumn>
    <tableColumn id="16" xr3:uid="{32E37DCC-EAA2-9D45-A3B6-3B77905A751A}" name="Plassering" dataDxfId="325">
      <calculatedColumnFormula>IF(TabellG13[[#This Row],[Poeng Tellende]]="","",RANK(TabellG13[ [#This Row],[Poeng Tellende] ],TabellG13[Poeng Tellende],0))</calculatedColumnFormula>
    </tableColumn>
    <tableColumn id="21" xr3:uid="{8B26A9E4-43C5-F34E-B94E-80DFA8591E4E}" name="P1" dataDxfId="324">
      <calculatedColumnFormula>TabellG13[[#This Row],[Poeng '#1]]</calculatedColumnFormula>
    </tableColumn>
    <tableColumn id="22" xr3:uid="{F9042452-1EB7-1341-9278-CB44EC32835A}" name="P2" dataDxfId="323">
      <calculatedColumnFormula>TabellG13[[#This Row],[Poeng '#2]]</calculatedColumnFormula>
    </tableColumn>
    <tableColumn id="23" xr3:uid="{63FC62F6-EFCB-EE45-A9CF-13D2400A082F}" name="P3" dataDxfId="322">
      <calculatedColumnFormula>TabellG13[[#This Row],[Poeng '#3]]</calculatedColumnFormula>
    </tableColumn>
    <tableColumn id="18" xr3:uid="{38729085-1177-8147-B19F-3F99C748AE30}" name="P4" dataDxfId="321">
      <calculatedColumnFormula>TabellG13[[#This Row],[Poeng '#4]]</calculatedColumnFormula>
    </tableColumn>
    <tableColumn id="20" xr3:uid="{2587C2E6-19E7-2A4D-8AF3-8379D279ED81}" name="P5" dataDxfId="320">
      <calculatedColumnFormula>TabellG13[[#This Row],[Poeng '#5]]</calculatedColumnFormula>
    </tableColumn>
    <tableColumn id="19" xr3:uid="{20ACD4D8-53EE-2943-8C6C-2BA6ECECE6DE}" name="P6" dataDxfId="319">
      <calculatedColumnFormula>TabellG13[[#This Row],[Poeng '#6]]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D2CA410-3FCD-C144-82BC-4C016649D668}" name="TabellK18" displayName="TabellK18" ref="A5:W18" totalsRowShown="0">
  <autoFilter ref="A5:W18" xr:uid="{9951C885-556C-3941-8480-7C15571A9566}"/>
  <sortState xmlns:xlrd2="http://schemas.microsoft.com/office/spreadsheetml/2017/richdata2" ref="A6:W18">
    <sortCondition ref="Q5:Q18"/>
  </sortState>
  <tableColumns count="23">
    <tableColumn id="1" xr3:uid="{E67B73C0-9D36-0A4B-A828-FB07A8ACE8DB}" name="Navn"/>
    <tableColumn id="2" xr3:uid="{0F2851CB-4E22-D545-8F72-8352B8D854BD}" name="Klubb"/>
    <tableColumn id="3" xr3:uid="{2FF570EB-AD48-8247-A3A0-5A844662C348}" name="Plassering #1" dataDxfId="150"/>
    <tableColumn id="4" xr3:uid="{9330B5C5-28FF-614B-9D61-31961ED13B11}" name="Poeng #1" dataDxfId="149">
      <calculatedColumnFormula>IF(TabellK18[[#This Row],[Plassering '#1]]="","",VLOOKUP(TabellK18[[#This Row],[Plassering '#1]],Poeng[],2,FALSE))</calculatedColumnFormula>
    </tableColumn>
    <tableColumn id="5" xr3:uid="{B254F346-DEEA-6342-BF59-B0543D6EE904}" name="Plassering #2" dataDxfId="148"/>
    <tableColumn id="6" xr3:uid="{34C7B139-7987-E343-B83B-EA22B9B7F147}" name="Poeng #2" dataDxfId="147">
      <calculatedColumnFormula>IF(TabellK18[[#This Row],[Plassering '#2]]="","",VLOOKUP(TabellK18[[#This Row],[Plassering '#2]],Poeng[],2,FALSE))</calculatedColumnFormula>
    </tableColumn>
    <tableColumn id="7" xr3:uid="{0A782634-0E3A-7F42-BAD8-C44A481B31FA}" name="Plassering #3" dataDxfId="146"/>
    <tableColumn id="8" xr3:uid="{779701D1-0272-5042-A09C-9CAC8A8EB354}" name="Poeng #3" dataDxfId="145">
      <calculatedColumnFormula>IF(TabellK18[[#This Row],[Plassering '#3]]="","",VLOOKUP(TabellK18[[#This Row],[Plassering '#3]],Poeng[],2,FALSE))</calculatedColumnFormula>
    </tableColumn>
    <tableColumn id="9" xr3:uid="{16904718-9FF4-544D-9993-7ABDA19F75F7}" name="Plassering #4" dataDxfId="144"/>
    <tableColumn id="10" xr3:uid="{5178A8FC-C54C-AD48-9F5E-23197117CAB3}" name="Poeng #4" dataDxfId="143">
      <calculatedColumnFormula>IF(TabellK18[[#This Row],[Plassering '#4]]="","",VLOOKUP(TabellK18[[#This Row],[Plassering '#4]],Poeng[],2,FALSE))</calculatedColumnFormula>
    </tableColumn>
    <tableColumn id="11" xr3:uid="{14A4B8B2-66E4-A14D-A6F2-010CBA476BB3}" name="Plassering #5" dataDxfId="142"/>
    <tableColumn id="12" xr3:uid="{6D1B7E28-B18D-CB45-A915-8740ACF7E9E4}" name="Poeng #5" dataDxfId="141">
      <calculatedColumnFormula>IF(TabellK18[[#This Row],[Plassering '#5]]="","",VLOOKUP(TabellK18[[#This Row],[Plassering '#5]],Poeng[],2,FALSE))</calculatedColumnFormula>
    </tableColumn>
    <tableColumn id="13" xr3:uid="{DD2ED4D3-C94F-C242-B1BC-62CAF4434FA2}" name="Plassering #6" dataDxfId="140"/>
    <tableColumn id="14" xr3:uid="{FEE70605-FCD6-C14A-9900-FACF7C920A48}" name="Poeng #6" dataDxfId="139">
      <calculatedColumnFormula>IF(TabellK18[[#This Row],[Plassering '#6]]="","",VLOOKUP(TabellK18[[#This Row],[Plassering '#6]],Poeng[],2,FALSE))</calculatedColumnFormula>
    </tableColumn>
    <tableColumn id="17" xr3:uid="{DCFBBE1A-41A5-E645-8942-805D35A1623B}" name="Poeng Tellende" dataDxfId="138">
      <calculatedColumnFormula array="1">IF(6-(COUNTBLANK(TabellK18[[#This Row],[P1]:[P6]]))&lt;4,"",SUM(LARGE(TabellK18[[#This Row],[P1]:[P6]],{1,2,3,4})))</calculatedColumnFormula>
    </tableColumn>
    <tableColumn id="15" xr3:uid="{33E4B57C-F2F2-7345-87BB-6048A1D4BF37}" name="Poeng" dataDxfId="137">
      <calculatedColumnFormula array="1">IF(6-(COUNTBLANK(TabellK18[[#This Row],[P1]:[P6]]))&lt;4,SUM(TabellK18[[#This Row],[P1]:[P6]]),SUM(LARGE(TabellK18[[#This Row],[P1]:[P6]],{1,2,3,4})))</calculatedColumnFormula>
    </tableColumn>
    <tableColumn id="16" xr3:uid="{35C5FFE3-29C9-DE4A-98CB-092A22EE3FC3}" name="Plassering" dataDxfId="136">
      <calculatedColumnFormula>IF(TabellK18[[#This Row],[Poeng Tellende]]="","",RANK(TabellK18[ [#This Row],[Poeng Tellende] ],TabellK18[Poeng Tellende],0))</calculatedColumnFormula>
    </tableColumn>
    <tableColumn id="21" xr3:uid="{1A42D14A-073D-DE40-B814-56F1814432B1}" name="P1" dataDxfId="135">
      <calculatedColumnFormula>TabellK18[[#This Row],[Poeng '#1]]</calculatedColumnFormula>
    </tableColumn>
    <tableColumn id="22" xr3:uid="{DFB3BA29-ECD9-C042-BAC2-7770782C8B42}" name="P2" dataDxfId="134">
      <calculatedColumnFormula>TabellK18[[#This Row],[Poeng '#2]]</calculatedColumnFormula>
    </tableColumn>
    <tableColumn id="23" xr3:uid="{D155CFAA-E748-9C4B-BCB4-F603FA58F22F}" name="P3" dataDxfId="133">
      <calculatedColumnFormula>TabellK18[[#This Row],[Poeng '#3]]</calculatedColumnFormula>
    </tableColumn>
    <tableColumn id="18" xr3:uid="{2474F843-04DC-F441-A960-DA49AB2DA895}" name="P4" dataDxfId="132">
      <calculatedColumnFormula>TabellK18[[#This Row],[Poeng '#4]]</calculatedColumnFormula>
    </tableColumn>
    <tableColumn id="20" xr3:uid="{D8938A7E-7CA2-5E49-A138-BB07B9A54DCF}" name="P5" dataDxfId="131">
      <calculatedColumnFormula>TabellK18[[#This Row],[Poeng '#5]]</calculatedColumnFormula>
    </tableColumn>
    <tableColumn id="19" xr3:uid="{679F4F0B-AD2D-C146-BC06-62656F8325FE}" name="P6" dataDxfId="130">
      <calculatedColumnFormula>TabellK18[[#This Row],[Poeng '#6]]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46AB1D37-FEA2-AA4F-84DF-499199799794}" name="TabellK1920" displayName="TabellK1920" ref="A5:W18" totalsRowShown="0">
  <autoFilter ref="A5:W18" xr:uid="{9951C885-556C-3941-8480-7C15571A9566}"/>
  <sortState xmlns:xlrd2="http://schemas.microsoft.com/office/spreadsheetml/2017/richdata2" ref="A6:W18">
    <sortCondition ref="Q5:Q18"/>
  </sortState>
  <tableColumns count="23">
    <tableColumn id="1" xr3:uid="{B7B92C80-948F-A849-92B6-098ECF051BB2}" name="Navn"/>
    <tableColumn id="2" xr3:uid="{C97CC6CD-9B52-254E-8AE6-DBBBE5A7984C}" name="Klubb"/>
    <tableColumn id="3" xr3:uid="{D8696B2C-E572-CC41-9881-BAC9D9CFC047}" name="Plassering #1" dataDxfId="129"/>
    <tableColumn id="4" xr3:uid="{843EE6E2-4C74-9F40-A858-676C777E0D4C}" name="Poeng #1" dataDxfId="128">
      <calculatedColumnFormula>IF(TabellK1920[[#This Row],[Plassering '#1]]="","",VLOOKUP(TabellK1920[[#This Row],[Plassering '#1]],Poeng[],2,FALSE))</calculatedColumnFormula>
    </tableColumn>
    <tableColumn id="5" xr3:uid="{7D8D3744-E31A-8F42-93E5-74B95B3F53C9}" name="Plassering #2" dataDxfId="127"/>
    <tableColumn id="6" xr3:uid="{7588F424-1672-F946-9CE5-9F1FB905EC34}" name="Poeng #2" dataDxfId="126">
      <calculatedColumnFormula>IF(TabellK1920[[#This Row],[Plassering '#2]]="","",VLOOKUP(TabellK1920[[#This Row],[Plassering '#2]],Poeng[],2,FALSE))</calculatedColumnFormula>
    </tableColumn>
    <tableColumn id="7" xr3:uid="{5D10C766-E7CB-9740-8B75-5097408628DB}" name="Plassering #3" dataDxfId="125"/>
    <tableColumn id="8" xr3:uid="{8665758F-7718-B84A-B838-981AFF9F2906}" name="Poeng #3" dataDxfId="124">
      <calculatedColumnFormula>IF(TabellK1920[[#This Row],[Plassering '#3]]="","",VLOOKUP(TabellK1920[[#This Row],[Plassering '#3]],Poeng[],2,FALSE))</calculatedColumnFormula>
    </tableColumn>
    <tableColumn id="9" xr3:uid="{F1B450A0-EE24-804E-9091-3898F8A892DB}" name="Plassering #4" dataDxfId="123"/>
    <tableColumn id="10" xr3:uid="{96C8339C-A539-CB42-9EEE-FFD3A30FE8E2}" name="Poeng #4" dataDxfId="122">
      <calculatedColumnFormula>IF(TabellK1920[[#This Row],[Plassering '#4]]="","",VLOOKUP(TabellK1920[[#This Row],[Plassering '#4]],Poeng[],2,FALSE))</calculatedColumnFormula>
    </tableColumn>
    <tableColumn id="11" xr3:uid="{62CC727F-0356-7449-BB6B-C9A4636FAC70}" name="Plassering #5" dataDxfId="121"/>
    <tableColumn id="12" xr3:uid="{9798BFFF-C8FC-4748-86A6-5A73BC4C229F}" name="Poeng #5" dataDxfId="120">
      <calculatedColumnFormula>IF(TabellK1920[[#This Row],[Plassering '#5]]="","",VLOOKUP(TabellK1920[[#This Row],[Plassering '#5]],Poeng[],2,FALSE))</calculatedColumnFormula>
    </tableColumn>
    <tableColumn id="13" xr3:uid="{2B33E888-86E5-D745-9CDE-C48749B42E56}" name="Plassering #6" dataDxfId="119"/>
    <tableColumn id="14" xr3:uid="{C01F3CC0-7F50-584F-9FE5-D084E755467D}" name="Poeng #6" dataDxfId="118">
      <calculatedColumnFormula>IF(TabellK1920[[#This Row],[Plassering '#6]]="","",VLOOKUP(TabellK1920[[#This Row],[Plassering '#6]],Poeng[],2,FALSE))</calculatedColumnFormula>
    </tableColumn>
    <tableColumn id="17" xr3:uid="{0A3C697B-ADD1-0A4F-9A03-551F96E5C8EE}" name="Poeng Tellende" dataDxfId="117">
      <calculatedColumnFormula array="1">IF(6-(COUNTBLANK(TabellK1920[[#This Row],[P1]:[P6]]))&lt;4,"",SUM(LARGE(TabellK1920[[#This Row],[P1]:[P6]],{1,2,3,4})))</calculatedColumnFormula>
    </tableColumn>
    <tableColumn id="15" xr3:uid="{28E4182B-4B00-C645-AE44-6458BE8FAE89}" name="Poeng" dataDxfId="116">
      <calculatedColumnFormula array="1">IF(6-(COUNTBLANK(TabellK1920[[#This Row],[P1]:[P6]]))&lt;4,SUM(TabellK1920[[#This Row],[P1]:[P6]]),SUM(LARGE(TabellK1920[[#This Row],[P1]:[P6]],{1,2,3,4})))</calculatedColumnFormula>
    </tableColumn>
    <tableColumn id="16" xr3:uid="{2A818FFF-287B-9C41-B110-8B37F15A48CF}" name="Plassering" dataDxfId="115">
      <calculatedColumnFormula>IF(TabellK1920[[#This Row],[Poeng Tellende]]="","",RANK(TabellK1920[ [#This Row],[Poeng Tellende] ],TabellK1920[Poeng Tellende],0))</calculatedColumnFormula>
    </tableColumn>
    <tableColumn id="21" xr3:uid="{83D43F45-3218-9449-AF0C-E880F354369A}" name="P1" dataDxfId="114">
      <calculatedColumnFormula>TabellK1920[[#This Row],[Poeng '#1]]</calculatedColumnFormula>
    </tableColumn>
    <tableColumn id="22" xr3:uid="{A1FCC98A-C697-7847-8689-08A77BB09AE5}" name="P2" dataDxfId="113">
      <calculatedColumnFormula>TabellK1920[[#This Row],[Poeng '#2]]</calculatedColumnFormula>
    </tableColumn>
    <tableColumn id="23" xr3:uid="{A9C29384-D50B-1543-B226-AEA17E04EBDD}" name="P3" dataDxfId="112">
      <calculatedColumnFormula>TabellK1920[[#This Row],[Poeng '#3]]</calculatedColumnFormula>
    </tableColumn>
    <tableColumn id="18" xr3:uid="{F818611D-9287-A442-9724-569F0B35ED4F}" name="P4" dataDxfId="111">
      <calculatedColumnFormula>TabellK1920[[#This Row],[Poeng '#4]]</calculatedColumnFormula>
    </tableColumn>
    <tableColumn id="20" xr3:uid="{1C810F2A-B006-C145-8C87-911BC7C4298F}" name="P5" dataDxfId="110">
      <calculatedColumnFormula>TabellK1920[[#This Row],[Poeng '#5]]</calculatedColumnFormula>
    </tableColumn>
    <tableColumn id="19" xr3:uid="{C9F64899-876C-2040-90BD-D6A019619C7A}" name="P6" dataDxfId="109">
      <calculatedColumnFormula>TabellK1920[[#This Row],[Poeng '#6]]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44BAEDF3-1417-5C45-BC1C-D2F68E5A5565}" name="TabellKSR" displayName="TabellKSR" ref="A5:W17" totalsRowShown="0">
  <autoFilter ref="A5:W17" xr:uid="{9951C885-556C-3941-8480-7C15571A9566}"/>
  <sortState xmlns:xlrd2="http://schemas.microsoft.com/office/spreadsheetml/2017/richdata2" ref="A6:W17">
    <sortCondition ref="Q5:Q17"/>
  </sortState>
  <tableColumns count="23">
    <tableColumn id="1" xr3:uid="{8D2D2F5B-BE9D-E247-B763-AE97975B8D07}" name="Navn"/>
    <tableColumn id="2" xr3:uid="{215EC813-BEF9-0E46-B301-1BC496D87E81}" name="Klubb"/>
    <tableColumn id="3" xr3:uid="{3A947B4B-3112-6944-8D69-523C3B492816}" name="Plassering #1" dataDxfId="108"/>
    <tableColumn id="4" xr3:uid="{56B42C1A-8035-EB4B-A5C9-5EF058FF9066}" name="Poeng #1" dataDxfId="107">
      <calculatedColumnFormula>IF(TabellKSR[[#This Row],[Plassering '#1]]="","",VLOOKUP(TabellKSR[[#This Row],[Plassering '#1]],Poeng[],2,FALSE))</calculatedColumnFormula>
    </tableColumn>
    <tableColumn id="5" xr3:uid="{E1F74419-10DD-014B-9763-22FB53103FE5}" name="Plassering #2" dataDxfId="106"/>
    <tableColumn id="6" xr3:uid="{E46CEE4C-9B83-C849-8801-1A7FE70644C9}" name="Poeng #2" dataDxfId="105">
      <calculatedColumnFormula>IF(TabellKSR[[#This Row],[Plassering '#2]]="","",VLOOKUP(TabellKSR[[#This Row],[Plassering '#2]],Poeng[],2,FALSE))</calculatedColumnFormula>
    </tableColumn>
    <tableColumn id="7" xr3:uid="{42BEBB5F-FB60-3B40-B1C4-97ABB1E87E8C}" name="Plassering #3" dataDxfId="104"/>
    <tableColumn id="8" xr3:uid="{5A7DB8B1-EBA7-F141-B7A9-953E93218F58}" name="Poeng #3" dataDxfId="103">
      <calculatedColumnFormula>IF(TabellKSR[[#This Row],[Plassering '#3]]="","",VLOOKUP(TabellKSR[[#This Row],[Plassering '#3]],Poeng[],2,FALSE))</calculatedColumnFormula>
    </tableColumn>
    <tableColumn id="9" xr3:uid="{7DB89C56-C664-A247-9AB0-744F4EB6342B}" name="Plassering #4" dataDxfId="102"/>
    <tableColumn id="10" xr3:uid="{ED47AB92-18ED-C744-A768-C168053A6A61}" name="Poeng #4" dataDxfId="101">
      <calculatedColumnFormula>IF(TabellKSR[[#This Row],[Plassering '#4]]="","",VLOOKUP(TabellKSR[[#This Row],[Plassering '#4]],Poeng[],2,FALSE))</calculatedColumnFormula>
    </tableColumn>
    <tableColumn id="11" xr3:uid="{E9F6FD39-1E29-3949-A59B-D4AAA5DAFF7C}" name="Plassering #5" dataDxfId="100"/>
    <tableColumn id="12" xr3:uid="{8D930434-C4ED-E649-B288-D6655DA1757B}" name="Poeng #5" dataDxfId="99">
      <calculatedColumnFormula>IF(TabellKSR[[#This Row],[Plassering '#5]]="","",VLOOKUP(TabellKSR[[#This Row],[Plassering '#5]],Poeng[],2,FALSE))</calculatedColumnFormula>
    </tableColumn>
    <tableColumn id="13" xr3:uid="{0DCF6946-1E2C-6945-B000-F95F1F72CD88}" name="Plassering #6" dataDxfId="98"/>
    <tableColumn id="14" xr3:uid="{024CA528-AFE9-8849-AF68-7AC9DB2659DE}" name="Poeng #6" dataDxfId="97">
      <calculatedColumnFormula>IF(TabellKSR[[#This Row],[Plassering '#6]]="","",VLOOKUP(TabellKSR[[#This Row],[Plassering '#6]],Poeng[],2,FALSE))</calculatedColumnFormula>
    </tableColumn>
    <tableColumn id="17" xr3:uid="{970F33E6-274A-164A-859F-C161576FC0CC}" name="Poeng Tellende" dataDxfId="96">
      <calculatedColumnFormula array="1">IF(6-(COUNTBLANK(TabellKSR[[#This Row],[P1]:[P6]]))&lt;4,"",SUM(LARGE(TabellKSR[[#This Row],[P1]:[P6]],{1,2,3,4})))</calculatedColumnFormula>
    </tableColumn>
    <tableColumn id="15" xr3:uid="{ED9B5C11-EADA-1440-B36B-F47226A7CC95}" name="Poeng" dataDxfId="95">
      <calculatedColumnFormula array="1">IF(6-(COUNTBLANK(TabellKSR[[#This Row],[P1]:[P6]]))&lt;4,SUM(TabellKSR[[#This Row],[P1]:[P6]]),SUM(LARGE(TabellKSR[[#This Row],[P1]:[P6]],{1,2,3,4})))</calculatedColumnFormula>
    </tableColumn>
    <tableColumn id="16" xr3:uid="{6FF444E8-33A1-FF45-83B6-69854E6F5CC0}" name="Plassering" dataDxfId="94">
      <calculatedColumnFormula>IF(TabellKSR[[#This Row],[Poeng Tellende]]="","",RANK(TabellKSR[ [#This Row],[Poeng Tellende] ],TabellKSR[Poeng Tellende],0))</calculatedColumnFormula>
    </tableColumn>
    <tableColumn id="21" xr3:uid="{442F0F64-DCA1-4745-A0DD-A347E8469A9F}" name="P1" dataDxfId="93">
      <calculatedColumnFormula>TabellKSR[[#This Row],[Poeng '#1]]</calculatedColumnFormula>
    </tableColumn>
    <tableColumn id="22" xr3:uid="{6479EA6E-7A44-4246-A2CD-16B54E42CB6F}" name="P2" dataDxfId="92">
      <calculatedColumnFormula>TabellKSR[[#This Row],[Poeng '#2]]</calculatedColumnFormula>
    </tableColumn>
    <tableColumn id="23" xr3:uid="{B87A6803-4F34-424C-AB45-D16361C718C8}" name="P3" dataDxfId="91">
      <calculatedColumnFormula>TabellKSR[[#This Row],[Poeng '#3]]</calculatedColumnFormula>
    </tableColumn>
    <tableColumn id="18" xr3:uid="{5393472E-47EF-844D-923A-072BA19DD713}" name="P4" dataDxfId="90">
      <calculatedColumnFormula>TabellKSR[[#This Row],[Poeng '#4]]</calculatedColumnFormula>
    </tableColumn>
    <tableColumn id="20" xr3:uid="{32A13C8E-56EB-3F40-9FFB-50093F7762AC}" name="P5" dataDxfId="89">
      <calculatedColumnFormula>TabellKSR[[#This Row],[Poeng '#5]]</calculatedColumnFormula>
    </tableColumn>
    <tableColumn id="19" xr3:uid="{A2970DC3-F3BB-9C4D-9A42-C24F371E1348}" name="P6" dataDxfId="88">
      <calculatedColumnFormula>TabellKSR[[#This Row],[Poeng '#6]]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35CAD11-4B3D-AC40-AEE3-A44D111A6D95}" name="TabellM17" displayName="TabellM17" ref="A5:W20" totalsRowShown="0">
  <autoFilter ref="A5:W20" xr:uid="{9951C885-556C-3941-8480-7C15571A9566}"/>
  <sortState xmlns:xlrd2="http://schemas.microsoft.com/office/spreadsheetml/2017/richdata2" ref="A6:W20">
    <sortCondition ref="Q5:Q20"/>
  </sortState>
  <tableColumns count="23">
    <tableColumn id="1" xr3:uid="{8821258B-07B1-6644-A046-78CEA670A357}" name="Navn"/>
    <tableColumn id="2" xr3:uid="{EB5A9394-FB2B-4F48-A5CC-C67A8BADCFDF}" name="Klubb"/>
    <tableColumn id="3" xr3:uid="{507C5964-4546-C945-9DAB-DF7CC066BACB}" name="Plassering #1" dataDxfId="87"/>
    <tableColumn id="4" xr3:uid="{657805B6-7A16-A948-AE06-76CBF37B105A}" name="Poeng #1" dataDxfId="86">
      <calculatedColumnFormula>IF(TabellM17[[#This Row],[Plassering '#1]]="","",VLOOKUP(TabellM17[[#This Row],[Plassering '#1]],Poeng[],2,FALSE))</calculatedColumnFormula>
    </tableColumn>
    <tableColumn id="5" xr3:uid="{4A700BE3-1913-014C-B936-4ED15CBCFE6C}" name="Plassering #2" dataDxfId="85"/>
    <tableColumn id="6" xr3:uid="{4E0010E1-4584-F945-BD75-BB8DC06A8746}" name="Poeng #2" dataDxfId="84">
      <calculatedColumnFormula>IF(TabellM17[[#This Row],[Plassering '#2]]="","",VLOOKUP(TabellM17[[#This Row],[Plassering '#2]],Poeng[],2,FALSE))</calculatedColumnFormula>
    </tableColumn>
    <tableColumn id="7" xr3:uid="{DFFDD2DB-9278-4844-A369-2B3548B675D8}" name="Plassering #3" dataDxfId="83"/>
    <tableColumn id="8" xr3:uid="{6359400D-C91B-E04E-A0E4-3CD49D284299}" name="Poeng #3" dataDxfId="82">
      <calculatedColumnFormula>IF(TabellM17[[#This Row],[Plassering '#3]]="","",VLOOKUP(TabellM17[[#This Row],[Plassering '#3]],Poeng[],2,FALSE))</calculatedColumnFormula>
    </tableColumn>
    <tableColumn id="9" xr3:uid="{F1EA6374-9ADC-6B41-AAF9-5E07DE8AAD9B}" name="Plassering #4" dataDxfId="81"/>
    <tableColumn id="10" xr3:uid="{7C44420A-A8A9-EA45-A5D8-B5A8AA2AAE98}" name="Poeng #4" dataDxfId="80">
      <calculatedColumnFormula>IF(TabellM17[[#This Row],[Plassering '#4]]="","",VLOOKUP(TabellM17[[#This Row],[Plassering '#4]],Poeng[],2,FALSE))</calculatedColumnFormula>
    </tableColumn>
    <tableColumn id="11" xr3:uid="{9809CC9A-427D-2C48-8C68-7CC3DA7CD381}" name="Plassering #5" dataDxfId="79"/>
    <tableColumn id="12" xr3:uid="{0C023BCA-2B98-2340-8310-280B5B9ED850}" name="Poeng #5" dataDxfId="78">
      <calculatedColumnFormula>IF(TabellM17[[#This Row],[Plassering '#5]]="","",VLOOKUP(TabellM17[[#This Row],[Plassering '#5]],Poeng[],2,FALSE))</calculatedColumnFormula>
    </tableColumn>
    <tableColumn id="13" xr3:uid="{0D452519-7F7C-F24E-8C3F-4497A68C09C4}" name="Plassering #6" dataDxfId="77"/>
    <tableColumn id="14" xr3:uid="{BF0B6FC7-A5F9-6241-88D4-6CE40F4182AE}" name="Poeng #6" dataDxfId="76">
      <calculatedColumnFormula>IF(TabellM17[[#This Row],[Plassering '#6]]="","",VLOOKUP(TabellM17[[#This Row],[Plassering '#6]],Poeng[],2,FALSE))</calculatedColumnFormula>
    </tableColumn>
    <tableColumn id="17" xr3:uid="{92062914-39D5-AC41-AEBA-05BE4695126E}" name="Poeng Tellende" dataDxfId="75">
      <calculatedColumnFormula array="1">IF(6-(COUNTBLANK(TabellM17[[#This Row],[P1]:[P6]]))&lt;4,"",SUM(LARGE(TabellM17[[#This Row],[P1]:[P6]],{1,2,3,4})))</calculatedColumnFormula>
    </tableColumn>
    <tableColumn id="15" xr3:uid="{9C51EE3B-F1EC-2640-931D-D9081E637742}" name="Poeng" dataDxfId="74">
      <calculatedColumnFormula array="1">IF(6-(COUNTBLANK(TabellM17[[#This Row],[P1]:[P6]]))&lt;4,SUM(TabellM17[[#This Row],[P1]:[P6]]),SUM(LARGE(TabellM17[[#This Row],[P1]:[P6]],{1,2,3,4})))</calculatedColumnFormula>
    </tableColumn>
    <tableColumn id="16" xr3:uid="{85031BC0-7AC8-0D49-941A-10AF190D9D2F}" name="Plassering" dataDxfId="73">
      <calculatedColumnFormula>IF(TabellM17[[#This Row],[Poeng Tellende]]="","",RANK(TabellM17[ [#This Row],[Poeng Tellende] ],TabellM17[Poeng Tellende],0))</calculatedColumnFormula>
    </tableColumn>
    <tableColumn id="21" xr3:uid="{CEB5B011-F6A1-C343-A2A4-884BD57AED9A}" name="P1" dataDxfId="72">
      <calculatedColumnFormula>TabellM17[[#This Row],[Poeng '#1]]</calculatedColumnFormula>
    </tableColumn>
    <tableColumn id="22" xr3:uid="{CF4859F6-CB34-514D-9683-AC35D55EE5EB}" name="P2" dataDxfId="71">
      <calculatedColumnFormula>TabellM17[[#This Row],[Poeng '#2]]</calculatedColumnFormula>
    </tableColumn>
    <tableColumn id="23" xr3:uid="{E0240B40-B373-D640-89A7-74DDB50C9191}" name="P3" dataDxfId="70">
      <calculatedColumnFormula>TabellM17[[#This Row],[Poeng '#3]]</calculatedColumnFormula>
    </tableColumn>
    <tableColumn id="18" xr3:uid="{81B40286-F8CD-484F-A950-A9C1058CA68E}" name="P4" dataDxfId="69">
      <calculatedColumnFormula>TabellM17[[#This Row],[Poeng '#4]]</calculatedColumnFormula>
    </tableColumn>
    <tableColumn id="20" xr3:uid="{20EFB412-6C17-014C-B09A-01555D77B36A}" name="P5" dataDxfId="68">
      <calculatedColumnFormula>TabellM17[[#This Row],[Poeng '#5]]</calculatedColumnFormula>
    </tableColumn>
    <tableColumn id="19" xr3:uid="{CC163DDB-B67C-B049-BA8A-07AFB1A16E81}" name="P6" dataDxfId="67">
      <calculatedColumnFormula>TabellM17[[#This Row],[Poeng '#6]]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5DFB8104-F92B-BF4B-9404-18046E6631E5}" name="TabellM18" displayName="TabellM18" ref="A5:W24" totalsRowShown="0">
  <autoFilter ref="A5:W24" xr:uid="{9951C885-556C-3941-8480-7C15571A9566}"/>
  <sortState xmlns:xlrd2="http://schemas.microsoft.com/office/spreadsheetml/2017/richdata2" ref="A6:W24">
    <sortCondition ref="Q5:Q24"/>
  </sortState>
  <tableColumns count="23">
    <tableColumn id="1" xr3:uid="{79D0A1EC-7981-404F-8A8B-F62A5B16F190}" name="Navn"/>
    <tableColumn id="2" xr3:uid="{4097DD61-F61A-694B-B511-4B5685073B9B}" name="Klubb"/>
    <tableColumn id="3" xr3:uid="{394AB105-08C4-5A46-B879-27A158AD7AD5}" name="Plassering #1" dataDxfId="66"/>
    <tableColumn id="4" xr3:uid="{C2BC53A5-986A-D241-B074-5175C5072DB1}" name="Poeng #1" dataDxfId="65">
      <calculatedColumnFormula>IF(TabellM18[[#This Row],[Plassering '#1]]="","",VLOOKUP(TabellM18[[#This Row],[Plassering '#1]],Poeng[],2,FALSE))</calculatedColumnFormula>
    </tableColumn>
    <tableColumn id="5" xr3:uid="{B041DE81-ADAA-D448-9511-ADB9BE48CD0A}" name="Plassering #2" dataDxfId="64"/>
    <tableColumn id="6" xr3:uid="{FF422317-8F8F-844D-9181-4693E9092D04}" name="Poeng #2" dataDxfId="63">
      <calculatedColumnFormula>IF(TabellM18[[#This Row],[Plassering '#2]]="","",VLOOKUP(TabellM18[[#This Row],[Plassering '#2]],Poeng[],2,FALSE))</calculatedColumnFormula>
    </tableColumn>
    <tableColumn id="7" xr3:uid="{FC8A1933-ECA0-8246-A0D3-61851F47ED5D}" name="Plassering #3" dataDxfId="62"/>
    <tableColumn id="8" xr3:uid="{39A33831-C9B5-864B-92FC-7329B5F45392}" name="Poeng #3" dataDxfId="61">
      <calculatedColumnFormula>IF(TabellM18[[#This Row],[Plassering '#3]]="","",VLOOKUP(TabellM18[[#This Row],[Plassering '#3]],Poeng[],2,FALSE))</calculatedColumnFormula>
    </tableColumn>
    <tableColumn id="9" xr3:uid="{79285D1D-3F2E-8A4B-BEB7-6E283A5DE776}" name="Plassering #4" dataDxfId="60"/>
    <tableColumn id="10" xr3:uid="{9800023C-8523-6F45-9131-A797106D02AE}" name="Poeng #4" dataDxfId="59">
      <calculatedColumnFormula>IF(TabellM18[[#This Row],[Plassering '#4]]="","",VLOOKUP(TabellM18[[#This Row],[Plassering '#4]],Poeng[],2,FALSE))</calculatedColumnFormula>
    </tableColumn>
    <tableColumn id="11" xr3:uid="{A4A607FC-6E41-1E4C-ACF0-9FB4EAACED31}" name="Plassering #5" dataDxfId="58"/>
    <tableColumn id="12" xr3:uid="{4B8C40E2-750B-6644-8D08-A26A9B63C500}" name="Poeng #5" dataDxfId="57">
      <calculatedColumnFormula>IF(TabellM18[[#This Row],[Plassering '#5]]="","",VLOOKUP(TabellM18[[#This Row],[Plassering '#5]],Poeng[],2,FALSE))</calculatedColumnFormula>
    </tableColumn>
    <tableColumn id="13" xr3:uid="{94358A33-8FE5-4145-950F-97B9BF321585}" name="Plassering #6" dataDxfId="56"/>
    <tableColumn id="14" xr3:uid="{2A319B72-84BE-E34E-A6B2-D513E891D917}" name="Poeng #6" dataDxfId="55">
      <calculatedColumnFormula>IF(TabellM18[[#This Row],[Plassering '#6]]="","",VLOOKUP(TabellM18[[#This Row],[Plassering '#6]],Poeng[],2,FALSE))</calculatedColumnFormula>
    </tableColumn>
    <tableColumn id="17" xr3:uid="{1409A54A-64D6-D442-B2EF-F2EC861869EE}" name="Poeng Tellende" dataDxfId="54">
      <calculatedColumnFormula array="1">IF(6-(COUNTBLANK(TabellM18[[#This Row],[P1]:[P6]]))&lt;4,"",SUM(LARGE(TabellM18[[#This Row],[P1]:[P6]],{1,2,3,4})))</calculatedColumnFormula>
    </tableColumn>
    <tableColumn id="15" xr3:uid="{911469A3-FDAE-9E47-94AC-88A4B8C3B1C1}" name="Poeng" dataDxfId="53">
      <calculatedColumnFormula array="1">IF(6-(COUNTBLANK(TabellM18[[#This Row],[P1]:[P6]]))&lt;4,SUM(TabellM18[[#This Row],[P1]:[P6]]),SUM(LARGE(TabellM18[[#This Row],[P1]:[P6]],{1,2,3,4})))</calculatedColumnFormula>
    </tableColumn>
    <tableColumn id="16" xr3:uid="{8CD62E2D-5C1B-6B48-853D-96677ABF1037}" name="Plassering" dataDxfId="52">
      <calculatedColumnFormula>IF(TabellM18[[#This Row],[Poeng Tellende]]="","",RANK(TabellM18[ [#This Row],[Poeng Tellende] ],TabellM18[Poeng Tellende],0))</calculatedColumnFormula>
    </tableColumn>
    <tableColumn id="21" xr3:uid="{CF0114F0-438F-424E-942E-EB3B7B722306}" name="P1" dataDxfId="51">
      <calculatedColumnFormula>TabellM18[[#This Row],[Poeng '#1]]</calculatedColumnFormula>
    </tableColumn>
    <tableColumn id="22" xr3:uid="{A43292F9-70B2-1C4A-BC18-64F2CC900575}" name="P2" dataDxfId="50">
      <calculatedColumnFormula>TabellM18[[#This Row],[Poeng '#2]]</calculatedColumnFormula>
    </tableColumn>
    <tableColumn id="23" xr3:uid="{92FBFACD-E60F-CB43-88F8-A576FF823448}" name="P3" dataDxfId="49">
      <calculatedColumnFormula>TabellM18[[#This Row],[Poeng '#3]]</calculatedColumnFormula>
    </tableColumn>
    <tableColumn id="18" xr3:uid="{BEAFF811-AA31-E04E-840E-FDC1BC225AE8}" name="P4" dataDxfId="48">
      <calculatedColumnFormula>TabellM18[[#This Row],[Poeng '#4]]</calculatedColumnFormula>
    </tableColumn>
    <tableColumn id="20" xr3:uid="{AB220BE7-E7F1-E843-9347-68B903C6093F}" name="P5" dataDxfId="47">
      <calculatedColumnFormula>TabellM18[[#This Row],[Poeng '#5]]</calculatedColumnFormula>
    </tableColumn>
    <tableColumn id="19" xr3:uid="{C8DF571A-3587-A749-8830-5D1A318A7C48}" name="P6" dataDxfId="46">
      <calculatedColumnFormula>TabellM18[[#This Row],[Poeng '#6]]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F64A08EC-1151-064B-9D3C-2FF49D02346D}" name="TabellM1920" displayName="TabellM1920" ref="A5:W36" totalsRowShown="0">
  <autoFilter ref="A5:W36" xr:uid="{9951C885-556C-3941-8480-7C15571A9566}"/>
  <sortState xmlns:xlrd2="http://schemas.microsoft.com/office/spreadsheetml/2017/richdata2" ref="A6:W36">
    <sortCondition ref="Q5:Q36"/>
  </sortState>
  <tableColumns count="23">
    <tableColumn id="1" xr3:uid="{90EF0263-E3A3-304C-AF44-5C5E420005B1}" name="Navn"/>
    <tableColumn id="2" xr3:uid="{41BF8FA9-3337-3C41-8F09-B3A6450DE88D}" name="Klubb"/>
    <tableColumn id="3" xr3:uid="{D7F88991-1EDE-FB42-AEB6-0874E58EBF07}" name="Plassering #1" dataDxfId="45"/>
    <tableColumn id="4" xr3:uid="{BEB77627-0D33-C04C-899B-C08242660F12}" name="Poeng #1" dataDxfId="44">
      <calculatedColumnFormula>IF(TabellM1920[[#This Row],[Plassering '#1]]="","",VLOOKUP(TabellM1920[[#This Row],[Plassering '#1]],Poeng[],2,FALSE))</calculatedColumnFormula>
    </tableColumn>
    <tableColumn id="5" xr3:uid="{CBC429EF-721E-314F-84FE-EA680E56ED70}" name="Plassering #2" dataDxfId="43"/>
    <tableColumn id="6" xr3:uid="{98B5F2F2-3403-FB4A-B9F5-FF0821862F45}" name="Poeng #2" dataDxfId="42">
      <calculatedColumnFormula>IF(TabellM1920[[#This Row],[Plassering '#2]]="","",VLOOKUP(TabellM1920[[#This Row],[Plassering '#2]],Poeng[],2,FALSE))</calculatedColumnFormula>
    </tableColumn>
    <tableColumn id="7" xr3:uid="{B27ED397-AAB7-7B47-A6E9-079A7B88EDBD}" name="Plassering #3" dataDxfId="41"/>
    <tableColumn id="8" xr3:uid="{0F41F68C-863B-FD4D-91B9-8A49A8486AA4}" name="Poeng #3" dataDxfId="40">
      <calculatedColumnFormula>IF(TabellM1920[[#This Row],[Plassering '#3]]="","",VLOOKUP(TabellM1920[[#This Row],[Plassering '#3]],Poeng[],2,FALSE))</calculatedColumnFormula>
    </tableColumn>
    <tableColumn id="9" xr3:uid="{D54233A6-DDA5-8846-87EA-11736F59A53F}" name="Plassering #4" dataDxfId="39"/>
    <tableColumn id="10" xr3:uid="{821E388C-EC1A-AD4A-ADA7-657D079C3C64}" name="Poeng #4" dataDxfId="38">
      <calculatedColumnFormula>IF(TabellM1920[[#This Row],[Plassering '#4]]="","",VLOOKUP(TabellM1920[[#This Row],[Plassering '#4]],Poeng[],2,FALSE))</calculatedColumnFormula>
    </tableColumn>
    <tableColumn id="11" xr3:uid="{AE853033-E0B8-DB4C-A7DD-266803C5E7CE}" name="Plassering #5" dataDxfId="37"/>
    <tableColumn id="12" xr3:uid="{604D22A7-63EE-8A40-AFA8-5345C7926686}" name="Poeng #5" dataDxfId="36">
      <calculatedColumnFormula>IF(TabellM1920[[#This Row],[Plassering '#5]]="","",VLOOKUP(TabellM1920[[#This Row],[Plassering '#5]],Poeng[],2,FALSE))</calculatedColumnFormula>
    </tableColumn>
    <tableColumn id="13" xr3:uid="{E7FFB4DB-33F9-6D45-A760-694D013211C5}" name="Plassering #6" dataDxfId="35"/>
    <tableColumn id="14" xr3:uid="{B615E104-D296-6B4D-9110-028CBF4C4F1D}" name="Poeng #6" dataDxfId="34">
      <calculatedColumnFormula>IF(TabellM1920[[#This Row],[Plassering '#6]]="","",VLOOKUP(TabellM1920[[#This Row],[Plassering '#6]],Poeng[],2,FALSE))</calculatedColumnFormula>
    </tableColumn>
    <tableColumn id="17" xr3:uid="{74C8215D-CC31-F344-A098-1141CF2985EF}" name="Poeng Tellende" dataDxfId="33">
      <calculatedColumnFormula array="1">IF(6-(COUNTBLANK(TabellM1920[[#This Row],[P1]:[P6]]))&lt;4,"",SUM(LARGE(TabellM1920[[#This Row],[P1]:[P6]],{1,2,3,4})))</calculatedColumnFormula>
    </tableColumn>
    <tableColumn id="15" xr3:uid="{536A5DA7-466F-884A-837A-2F4A6BA8DA3A}" name="Poeng" dataDxfId="32">
      <calculatedColumnFormula array="1">IF(6-(COUNTBLANK(TabellM1920[[#This Row],[P1]:[P6]]))&lt;4,SUM(TabellM1920[[#This Row],[P1]:[P6]]),SUM(LARGE(TabellM1920[[#This Row],[P1]:[P6]],{1,2,3,4})))</calculatedColumnFormula>
    </tableColumn>
    <tableColumn id="16" xr3:uid="{573A19F3-C9CC-164F-AF7A-525FE06148F9}" name="Plassering" dataDxfId="31">
      <calculatedColumnFormula>IF(TabellM1920[[#This Row],[Poeng Tellende]]="","",RANK(TabellM1920[ [#This Row],[Poeng Tellende] ],TabellM1920[Poeng Tellende],0))</calculatedColumnFormula>
    </tableColumn>
    <tableColumn id="21" xr3:uid="{7FE75AB3-B7B9-BC41-8020-8155E319A81A}" name="P1" dataDxfId="30">
      <calculatedColumnFormula>TabellM1920[[#This Row],[Poeng '#1]]</calculatedColumnFormula>
    </tableColumn>
    <tableColumn id="22" xr3:uid="{C7DA278C-F7BE-E648-AE87-49B77D3F7286}" name="P2" dataDxfId="29">
      <calculatedColumnFormula>TabellM1920[[#This Row],[Poeng '#2]]</calculatedColumnFormula>
    </tableColumn>
    <tableColumn id="23" xr3:uid="{FB06F03C-B9F9-4D47-9357-69F647D0B55B}" name="P3" dataDxfId="28">
      <calculatedColumnFormula>TabellM1920[[#This Row],[Poeng '#3]]</calculatedColumnFormula>
    </tableColumn>
    <tableColumn id="18" xr3:uid="{EAF10BBB-0A5C-CD46-BBCC-E1409B054B96}" name="P4" dataDxfId="27">
      <calculatedColumnFormula>TabellM1920[[#This Row],[Poeng '#4]]</calculatedColumnFormula>
    </tableColumn>
    <tableColumn id="20" xr3:uid="{D4C94390-1B31-8545-8D11-9C276C1CA8E5}" name="P5" dataDxfId="26">
      <calculatedColumnFormula>TabellM1920[[#This Row],[Poeng '#5]]</calculatedColumnFormula>
    </tableColumn>
    <tableColumn id="19" xr3:uid="{8BE10B8A-EA77-B444-B010-7BC269C3728A}" name="P6" dataDxfId="25">
      <calculatedColumnFormula>TabellM1920[[#This Row],[Poeng '#6]]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47FDAE95-F0CD-9246-9D60-2E1847069E2D}" name="TabellMSR" displayName="TabellMSR" ref="A5:W39" totalsRowShown="0">
  <autoFilter ref="A5:W39" xr:uid="{9951C885-556C-3941-8480-7C15571A9566}"/>
  <sortState xmlns:xlrd2="http://schemas.microsoft.com/office/spreadsheetml/2017/richdata2" ref="A6:W39">
    <sortCondition ref="Q5:Q39"/>
  </sortState>
  <tableColumns count="23">
    <tableColumn id="1" xr3:uid="{6DEC86B0-B0A5-4844-B5E0-6E94BC4825EF}" name="Navn"/>
    <tableColumn id="2" xr3:uid="{E2C7C9D3-715A-BB49-A02B-A4EAAB16C4D6}" name="Klubb"/>
    <tableColumn id="3" xr3:uid="{301C866B-B8A0-664E-8CC2-285D0E9A9EE7}" name="Plassering #1" dataDxfId="24"/>
    <tableColumn id="4" xr3:uid="{B5C27B03-67D5-DC4B-94BF-0AEA9FC8271B}" name="Poeng #1" dataDxfId="23">
      <calculatedColumnFormula>IF(TabellMSR[[#This Row],[Plassering '#1]]="","",VLOOKUP(TabellMSR[[#This Row],[Plassering '#1]],Poeng[],2,FALSE))</calculatedColumnFormula>
    </tableColumn>
    <tableColumn id="5" xr3:uid="{02F057D6-33DD-F74F-9917-648FE0D8586A}" name="Plassering #2" dataDxfId="22"/>
    <tableColumn id="6" xr3:uid="{9519D165-6A7B-FA46-8D74-37D1CAEAD17F}" name="Poeng #2" dataDxfId="21">
      <calculatedColumnFormula>IF(TabellMSR[[#This Row],[Plassering '#2]]="","",VLOOKUP(TabellMSR[[#This Row],[Plassering '#2]],Poeng[],2,FALSE))</calculatedColumnFormula>
    </tableColumn>
    <tableColumn id="7" xr3:uid="{CFF11D63-B1B7-4444-B1CD-C1D2E2B69217}" name="Plassering #3" dataDxfId="20"/>
    <tableColumn id="8" xr3:uid="{11AA9F96-B3C4-F544-ABBB-77C35648E6B9}" name="Poeng #3" dataDxfId="19">
      <calculatedColumnFormula>IF(TabellMSR[[#This Row],[Plassering '#3]]="","",VLOOKUP(TabellMSR[[#This Row],[Plassering '#3]],Poeng[],2,FALSE))</calculatedColumnFormula>
    </tableColumn>
    <tableColumn id="9" xr3:uid="{29794599-BBF6-5C43-911C-2AD88F588B57}" name="Plassering #4" dataDxfId="18"/>
    <tableColumn id="10" xr3:uid="{8599DD8E-0F76-9C43-B273-AB1A28FFDC9C}" name="Poeng #4" dataDxfId="17">
      <calculatedColumnFormula>IF(TabellMSR[[#This Row],[Plassering '#4]]="","",VLOOKUP(TabellMSR[[#This Row],[Plassering '#4]],Poeng[],2,FALSE))</calculatedColumnFormula>
    </tableColumn>
    <tableColumn id="11" xr3:uid="{31240D85-3A24-A442-9C5D-54DF24EC80D3}" name="Plassering #5" dataDxfId="16"/>
    <tableColumn id="12" xr3:uid="{C896B60A-3C7C-C445-A626-4410945CDA3A}" name="Poeng #5" dataDxfId="15">
      <calculatedColumnFormula>IF(TabellMSR[[#This Row],[Plassering '#5]]="","",VLOOKUP(TabellMSR[[#This Row],[Plassering '#5]],Poeng[],2,FALSE))</calculatedColumnFormula>
    </tableColumn>
    <tableColumn id="13" xr3:uid="{2C357146-3F5B-5E44-86EC-CD1DEB26D7AE}" name="Plassering #6" dataDxfId="14"/>
    <tableColumn id="14" xr3:uid="{10563AE6-6A88-B344-9918-F58BE8FD7593}" name="Poeng #6" dataDxfId="13">
      <calculatedColumnFormula>IF(TabellMSR[[#This Row],[Plassering '#6]]="","",VLOOKUP(TabellMSR[[#This Row],[Plassering '#6]],Poeng[],2,FALSE))</calculatedColumnFormula>
    </tableColumn>
    <tableColumn id="17" xr3:uid="{0BF3A494-2B19-1342-ACA7-B4E81293C8F7}" name="Poeng Tellende" dataDxfId="12">
      <calculatedColumnFormula array="1">IF(6-(COUNTBLANK(TabellMSR[[#This Row],[P1]:[P6]]))&lt;4,"",SUM(LARGE(TabellMSR[[#This Row],[P1]:[P6]],{1,2,3,4})))</calculatedColumnFormula>
    </tableColumn>
    <tableColumn id="15" xr3:uid="{C61A85F1-C90C-C24A-87B2-2B38C60FBE22}" name="Poeng" dataDxfId="11">
      <calculatedColumnFormula array="1">IF(6-(COUNTBLANK(TabellMSR[[#This Row],[P1]:[P6]]))&lt;4,SUM(TabellMSR[[#This Row],[P1]:[P6]]),SUM(LARGE(TabellMSR[[#This Row],[P1]:[P6]],{1,2,3,4})))</calculatedColumnFormula>
    </tableColumn>
    <tableColumn id="16" xr3:uid="{A1B68D76-D561-D742-B339-8CCFB7B2905B}" name="Plassering" dataDxfId="10">
      <calculatedColumnFormula>IF(TabellMSR[[#This Row],[Poeng Tellende]]="","",RANK(TabellMSR[ [#This Row],[Poeng Tellende] ],TabellMSR[Poeng Tellende],0))</calculatedColumnFormula>
    </tableColumn>
    <tableColumn id="21" xr3:uid="{8CBB07DF-8921-C349-A648-FA515A21B4D6}" name="P1" dataDxfId="9">
      <calculatedColumnFormula>TabellMSR[[#This Row],[Poeng '#1]]</calculatedColumnFormula>
    </tableColumn>
    <tableColumn id="22" xr3:uid="{76783F59-1161-194B-AB70-866045BC946A}" name="P2" dataDxfId="8">
      <calculatedColumnFormula>TabellMSR[[#This Row],[Poeng '#2]]</calculatedColumnFormula>
    </tableColumn>
    <tableColumn id="23" xr3:uid="{84BB501F-D4C4-2546-B8A9-7828E5EC8969}" name="P3" dataDxfId="7">
      <calculatedColumnFormula>TabellMSR[[#This Row],[Poeng '#3]]</calculatedColumnFormula>
    </tableColumn>
    <tableColumn id="18" xr3:uid="{5F00EBFC-B606-4640-A9DC-70FB843BEE64}" name="P4" dataDxfId="6">
      <calculatedColumnFormula>TabellMSR[[#This Row],[Poeng '#4]]</calculatedColumnFormula>
    </tableColumn>
    <tableColumn id="20" xr3:uid="{8B20859B-BD14-1C4E-9BB0-D69EBF6CC009}" name="P5" dataDxfId="5">
      <calculatedColumnFormula>TabellMSR[[#This Row],[Poeng '#5]]</calculatedColumnFormula>
    </tableColumn>
    <tableColumn id="19" xr3:uid="{B3B2688B-1D1D-E241-A0A5-D1F874CCFAC2}" name="P6" dataDxfId="4">
      <calculatedColumnFormula>TabellMSR[[#This Row],[Poeng '#6]]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5FC5CE-3895-134B-A1A7-AD491B7534B4}" name="Poeng" displayName="Poeng" ref="A5:B35" totalsRowShown="0" headerRowDxfId="3" dataDxfId="2">
  <autoFilter ref="A5:B35" xr:uid="{5F5FC5CE-3895-134B-A1A7-AD491B7534B4}"/>
  <tableColumns count="2">
    <tableColumn id="1" xr3:uid="{A0FCA576-03AB-1944-ABAF-98006886295F}" name="Plassering" dataDxfId="1"/>
    <tableColumn id="2" xr3:uid="{926A1256-9C4C-9340-A632-4C08A73E74B8}" name="Poeng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5DD022C-515C-884F-B933-E2DAF108B348}" name="TabellG14" displayName="TabellG14" ref="A5:W34" totalsRowShown="0">
  <autoFilter ref="A5:W34" xr:uid="{9951C885-556C-3941-8480-7C15571A9566}"/>
  <sortState xmlns:xlrd2="http://schemas.microsoft.com/office/spreadsheetml/2017/richdata2" ref="A6:W34">
    <sortCondition ref="Q5:Q34"/>
  </sortState>
  <tableColumns count="23">
    <tableColumn id="1" xr3:uid="{ACEB3D48-34CC-544F-A866-9DD2EBAA9320}" name="Navn"/>
    <tableColumn id="2" xr3:uid="{4692892F-51E1-0D43-9397-6CC0350C269E}" name="Klubb"/>
    <tableColumn id="3" xr3:uid="{A0B72681-D3B5-AA41-AD52-21920A73980B}" name="Plassering #1" dataDxfId="318"/>
    <tableColumn id="4" xr3:uid="{43FDB6E2-42B4-5243-B911-799D6AE71758}" name="Poeng #1" dataDxfId="317">
      <calculatedColumnFormula>IF(TabellG14[[#This Row],[Plassering '#1]]="","",VLOOKUP(TabellG14[[#This Row],[Plassering '#1]],Poeng[],2,FALSE))</calculatedColumnFormula>
    </tableColumn>
    <tableColumn id="5" xr3:uid="{921002B4-EDED-B74B-8971-E76554236E25}" name="Plassering #2" dataDxfId="316"/>
    <tableColumn id="6" xr3:uid="{64FFF5AC-09FB-CE4A-9B5A-E1FCA35E273D}" name="Poeng #2" dataDxfId="315">
      <calculatedColumnFormula>IF(TabellG14[[#This Row],[Plassering '#2]]="","",VLOOKUP(TabellG14[[#This Row],[Plassering '#2]],Poeng[],2,FALSE))</calculatedColumnFormula>
    </tableColumn>
    <tableColumn id="7" xr3:uid="{04C76C49-9685-F946-A924-D37DBAC4AE9C}" name="Plassering #3" dataDxfId="314"/>
    <tableColumn id="8" xr3:uid="{4FAB78BB-E005-C94F-9F3D-F47929003044}" name="Poeng #3" dataDxfId="313">
      <calculatedColumnFormula>IF(TabellG14[[#This Row],[Plassering '#3]]="","",VLOOKUP(TabellG14[[#This Row],[Plassering '#3]],Poeng[],2,FALSE))</calculatedColumnFormula>
    </tableColumn>
    <tableColumn id="9" xr3:uid="{E1394611-A9CE-EF47-8DCA-28D3FF7BC1AB}" name="Plassering #4" dataDxfId="312"/>
    <tableColumn id="10" xr3:uid="{BD331868-855E-CA44-A9C1-BDD330CD2DC9}" name="Poeng #4" dataDxfId="311">
      <calculatedColumnFormula>IF(TabellG14[[#This Row],[Plassering '#4]]="","",VLOOKUP(TabellG14[[#This Row],[Plassering '#4]],Poeng[],2,FALSE))</calculatedColumnFormula>
    </tableColumn>
    <tableColumn id="11" xr3:uid="{CEC54338-9426-8348-AE0D-2B79E71B8F91}" name="Plassering #5" dataDxfId="310"/>
    <tableColumn id="12" xr3:uid="{755AD588-31AC-1C4C-9720-3433D5787ABB}" name="Poeng #5" dataDxfId="309">
      <calculatedColumnFormula>IF(TabellG14[[#This Row],[Plassering '#5]]="","",VLOOKUP(TabellG14[[#This Row],[Plassering '#5]],Poeng[],2,FALSE))</calculatedColumnFormula>
    </tableColumn>
    <tableColumn id="13" xr3:uid="{D55BAA44-C9FC-254D-89D9-59E5080DCE61}" name="Plassering #6" dataDxfId="308"/>
    <tableColumn id="14" xr3:uid="{6F1136F4-15BF-8E4F-AC78-B58E1C8FBFD5}" name="Poeng #6" dataDxfId="307">
      <calculatedColumnFormula>IF(TabellG14[[#This Row],[Plassering '#6]]="","",VLOOKUP(TabellG14[[#This Row],[Plassering '#6]],Poeng[],2,FALSE))</calculatedColumnFormula>
    </tableColumn>
    <tableColumn id="17" xr3:uid="{1B9D70D6-417A-1F44-9C9A-8DEBC28EB0A9}" name="Poeng Tellende" dataDxfId="306">
      <calculatedColumnFormula array="1">IF(6-(COUNTBLANK(TabellG14[[#This Row],[P1]:[P6]]))&lt;4,"",SUM(LARGE(TabellG14[[#This Row],[P1]:[P6]],{1,2,3,4})))</calculatedColumnFormula>
    </tableColumn>
    <tableColumn id="15" xr3:uid="{906CA7AA-F549-574A-9572-121547139FF7}" name="Poeng" dataDxfId="305">
      <calculatedColumnFormula array="1">IF(6-(COUNTBLANK(TabellG14[[#This Row],[P1]:[P6]]))&lt;4,SUM(TabellG14[[#This Row],[P1]:[P6]]),SUM(LARGE(TabellG14[[#This Row],[P1]:[P6]],{1,2,3,4})))</calculatedColumnFormula>
    </tableColumn>
    <tableColumn id="16" xr3:uid="{6D90B453-EA17-3645-80BF-5EC6B82E2774}" name="Plassering" dataDxfId="304">
      <calculatedColumnFormula>IF(TabellG14[[#This Row],[Poeng Tellende]]="","",RANK(TabellG14[ [#This Row],[Poeng Tellende] ],TabellG14[Poeng Tellende],0))</calculatedColumnFormula>
    </tableColumn>
    <tableColumn id="21" xr3:uid="{82CEE6EA-94FB-334C-BB48-060476E8F5A0}" name="P1" dataDxfId="303">
      <calculatedColumnFormula>TabellG14[[#This Row],[Poeng '#1]]</calculatedColumnFormula>
    </tableColumn>
    <tableColumn id="22" xr3:uid="{A7D97048-3F2B-CF44-98E5-B4E5C1F23878}" name="P2" dataDxfId="302">
      <calculatedColumnFormula>TabellG14[[#This Row],[Poeng '#2]]</calculatedColumnFormula>
    </tableColumn>
    <tableColumn id="23" xr3:uid="{1AD5D681-5877-A842-8FEA-8C2D806711DE}" name="P3" dataDxfId="301">
      <calculatedColumnFormula>TabellG14[[#This Row],[Poeng '#3]]</calculatedColumnFormula>
    </tableColumn>
    <tableColumn id="18" xr3:uid="{52692A20-962B-2640-AE4B-A8752C6BD96E}" name="P4" dataDxfId="300">
      <calculatedColumnFormula>TabellG14[[#This Row],[Poeng '#4]]</calculatedColumnFormula>
    </tableColumn>
    <tableColumn id="20" xr3:uid="{55AC937C-F1F8-6141-8E4A-31BA78AD6BE5}" name="P5" dataDxfId="299">
      <calculatedColumnFormula>TabellG14[[#This Row],[Poeng '#5]]</calculatedColumnFormula>
    </tableColumn>
    <tableColumn id="19" xr3:uid="{35B61494-4973-2E4F-AEF5-94F576BD78B7}" name="P6" dataDxfId="298">
      <calculatedColumnFormula>TabellG14[[#This Row],[Poeng '#6]]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FB409DC-2428-514F-85AD-CADDE5591A55}" name="TabellG15" displayName="TabellG15" ref="A5:W25" totalsRowShown="0">
  <autoFilter ref="A5:W25" xr:uid="{9951C885-556C-3941-8480-7C15571A9566}"/>
  <sortState xmlns:xlrd2="http://schemas.microsoft.com/office/spreadsheetml/2017/richdata2" ref="A6:W25">
    <sortCondition ref="Q5:Q25"/>
  </sortState>
  <tableColumns count="23">
    <tableColumn id="1" xr3:uid="{FF483EB8-B543-984C-B47E-16827328EBA5}" name="Navn"/>
    <tableColumn id="2" xr3:uid="{BE1E73FD-658C-7845-B826-C1AFE3AF5A4E}" name="Klubb"/>
    <tableColumn id="3" xr3:uid="{93525341-4D24-7B46-B57E-A2669D449353}" name="Plassering #1" dataDxfId="297"/>
    <tableColumn id="4" xr3:uid="{AB87C8F7-E284-4343-9CD6-78307EC48E84}" name="Poeng #1" dataDxfId="296">
      <calculatedColumnFormula>IF(TabellG15[[#This Row],[Plassering '#1]]="","",VLOOKUP(TabellG15[[#This Row],[Plassering '#1]],Poeng[],2,FALSE))</calculatedColumnFormula>
    </tableColumn>
    <tableColumn id="5" xr3:uid="{32DFF65C-A71E-0244-83EC-FD805E060A0A}" name="Plassering #2" dataDxfId="295"/>
    <tableColumn id="6" xr3:uid="{08D6B9C3-715B-004D-93C1-BB4BB2CC6486}" name="Poeng #2" dataDxfId="294">
      <calculatedColumnFormula>IF(TabellG15[[#This Row],[Plassering '#2]]="","",VLOOKUP(TabellG15[[#This Row],[Plassering '#2]],Poeng[],2,FALSE))</calculatedColumnFormula>
    </tableColumn>
    <tableColumn id="7" xr3:uid="{9401BC98-EEE1-584A-B99F-DDBC77062BEC}" name="Plassering #3" dataDxfId="293"/>
    <tableColumn id="8" xr3:uid="{6591EA36-BFAE-7E47-8D69-24BD21E68F13}" name="Poeng #3" dataDxfId="292">
      <calculatedColumnFormula>IF(TabellG15[[#This Row],[Plassering '#3]]="","",VLOOKUP(TabellG15[[#This Row],[Plassering '#3]],Poeng[],2,FALSE))</calculatedColumnFormula>
    </tableColumn>
    <tableColumn id="9" xr3:uid="{31FC7C5B-1CE4-B64D-83EB-9904E58AEC05}" name="Plassering #4" dataDxfId="291"/>
    <tableColumn id="10" xr3:uid="{B6328597-70B3-5A4E-B2E4-186B9FC7DF23}" name="Poeng #4" dataDxfId="290">
      <calculatedColumnFormula>IF(TabellG15[[#This Row],[Plassering '#4]]="","",VLOOKUP(TabellG15[[#This Row],[Plassering '#4]],Poeng[],2,FALSE))</calculatedColumnFormula>
    </tableColumn>
    <tableColumn id="11" xr3:uid="{31575819-4FB8-334B-97E1-5C5F77269842}" name="Plassering #5" dataDxfId="289"/>
    <tableColumn id="12" xr3:uid="{56D351A4-3B8E-3048-8B86-7904C4E244C9}" name="Poeng #5" dataDxfId="288">
      <calculatedColumnFormula>IF(TabellG15[[#This Row],[Plassering '#5]]="","",VLOOKUP(TabellG15[[#This Row],[Plassering '#5]],Poeng[],2,FALSE))</calculatedColumnFormula>
    </tableColumn>
    <tableColumn id="13" xr3:uid="{BD7C128A-6A57-5A40-9B60-1BEF5121E842}" name="Plassering #6" dataDxfId="287"/>
    <tableColumn id="14" xr3:uid="{79A58EED-D9B1-5049-AC17-7079DA73ABD0}" name="Poeng #6" dataDxfId="286">
      <calculatedColumnFormula>IF(TabellG15[[#This Row],[Plassering '#6]]="","",VLOOKUP(TabellG15[[#This Row],[Plassering '#6]],Poeng[],2,FALSE))</calculatedColumnFormula>
    </tableColumn>
    <tableColumn id="24" xr3:uid="{3EDBBFEB-7AF4-8E45-A8CB-14879B77AC0B}" name="Poeng Tellende" dataDxfId="285">
      <calculatedColumnFormula array="1">IF(6-(COUNTBLANK(TabellG15[[#This Row],[P1]:[P6]]))&lt;4,"",SUM(LARGE(TabellG15[[#This Row],[P1]:[P6]],{1,2,3,4})))</calculatedColumnFormula>
    </tableColumn>
    <tableColumn id="15" xr3:uid="{05615496-9038-1749-BC48-1AB3AA55B0D4}" name="Poeng" dataDxfId="284">
      <calculatedColumnFormula array="1">IF(6-(COUNTBLANK(TabellG15[[#This Row],[P1]:[P6]]))&lt;4,SUM(TabellG15[[#This Row],[P1]:[P6]]),SUM(LARGE(TabellG15[[#This Row],[P1]:[P6]],{1,2,3,4})))</calculatedColumnFormula>
    </tableColumn>
    <tableColumn id="16" xr3:uid="{64A7A8DC-5BD3-F843-A702-409E2186C638}" name="Plassering" dataDxfId="283">
      <calculatedColumnFormula>IF(TabellG15[[#This Row],[Poeng Tellende]]="","",RANK(TabellG15[ [#This Row],[Poeng Tellende] ],TabellG15[Poeng Tellende],0))</calculatedColumnFormula>
    </tableColumn>
    <tableColumn id="21" xr3:uid="{42974FBB-C263-A94B-8777-F94C3B70F2BC}" name="P1" dataDxfId="282">
      <calculatedColumnFormula>TabellG15[[#This Row],[Poeng '#1]]</calculatedColumnFormula>
    </tableColumn>
    <tableColumn id="22" xr3:uid="{2371433C-465C-1341-BCE6-3491AFAB07EA}" name="P2" dataDxfId="281">
      <calculatedColumnFormula>TabellG15[[#This Row],[Poeng '#2]]</calculatedColumnFormula>
    </tableColumn>
    <tableColumn id="23" xr3:uid="{3B2EABA2-2D19-9849-B8FF-557494ED1A50}" name="P3" dataDxfId="280">
      <calculatedColumnFormula>TabellG15[[#This Row],[Poeng '#3]]</calculatedColumnFormula>
    </tableColumn>
    <tableColumn id="18" xr3:uid="{07F84621-206E-E242-9B62-BF42F3578DED}" name="P4" dataDxfId="279">
      <calculatedColumnFormula>TabellG15[[#This Row],[Poeng '#4]]</calculatedColumnFormula>
    </tableColumn>
    <tableColumn id="20" xr3:uid="{5D6F7D6B-7069-F44B-8460-91DD1F5C10FF}" name="P5" dataDxfId="278">
      <calculatedColumnFormula>TabellG15[[#This Row],[Poeng '#5]]</calculatedColumnFormula>
    </tableColumn>
    <tableColumn id="19" xr3:uid="{D51C24A7-7991-3F49-A242-C327879E4650}" name="P6" dataDxfId="277">
      <calculatedColumnFormula>TabellG15[[#This Row],[Poeng '#6]]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6A07031-CFD1-9241-8D59-2466629C457C}" name="TabellG16" displayName="TabellG16" ref="A5:W28" totalsRowShown="0">
  <autoFilter ref="A5:W28" xr:uid="{9951C885-556C-3941-8480-7C15571A9566}"/>
  <sortState xmlns:xlrd2="http://schemas.microsoft.com/office/spreadsheetml/2017/richdata2" ref="A6:W28">
    <sortCondition ref="Q5:Q28"/>
  </sortState>
  <tableColumns count="23">
    <tableColumn id="1" xr3:uid="{082097EF-4EDA-9047-B2AA-5B048A01859D}" name="Navn"/>
    <tableColumn id="2" xr3:uid="{D70BD6E0-C1F8-FE46-B159-CF77A3C7A780}" name="Klubb"/>
    <tableColumn id="3" xr3:uid="{681F44A4-F946-6D46-A6DF-728B332BE295}" name="Plassering #1" dataDxfId="276"/>
    <tableColumn id="4" xr3:uid="{5780CC77-D38A-F64D-8A86-D5867CCD0F45}" name="Poeng #1" dataDxfId="275">
      <calculatedColumnFormula>IF(TabellG16[[#This Row],[Plassering '#1]]="","",VLOOKUP(TabellG16[[#This Row],[Plassering '#1]],Poeng[],2,FALSE))</calculatedColumnFormula>
    </tableColumn>
    <tableColumn id="5" xr3:uid="{C146CE97-FF74-E248-BEC8-465DF8C0E214}" name="Plassering #2" dataDxfId="274"/>
    <tableColumn id="6" xr3:uid="{4FF5F955-66AF-0148-A4A5-554E6E86E52E}" name="Poeng #2" dataDxfId="273">
      <calculatedColumnFormula>IF(TabellG16[[#This Row],[Plassering '#2]]="","",VLOOKUP(TabellG16[[#This Row],[Plassering '#2]],Poeng[],2,FALSE))</calculatedColumnFormula>
    </tableColumn>
    <tableColumn id="7" xr3:uid="{5B896723-E132-3B49-88C6-67D941F39EF8}" name="Plassering #3" dataDxfId="272"/>
    <tableColumn id="8" xr3:uid="{A47DFD7F-D3F2-894A-866F-71F27652AAAF}" name="Poeng #3" dataDxfId="271">
      <calculatedColumnFormula>IF(TabellG16[[#This Row],[Plassering '#3]]="","",VLOOKUP(TabellG16[[#This Row],[Plassering '#3]],Poeng[],2,FALSE))</calculatedColumnFormula>
    </tableColumn>
    <tableColumn id="9" xr3:uid="{06F2B0B8-2E76-6244-9E02-C076D450C4AB}" name="Plassering #4" dataDxfId="270"/>
    <tableColumn id="10" xr3:uid="{E3032C8E-F479-4E4D-9ACB-E6879A64C6ED}" name="Poeng #4" dataDxfId="269">
      <calculatedColumnFormula>IF(TabellG16[[#This Row],[Plassering '#4]]="","",VLOOKUP(TabellG16[[#This Row],[Plassering '#4]],Poeng[],2,FALSE))</calculatedColumnFormula>
    </tableColumn>
    <tableColumn id="11" xr3:uid="{E34B742B-8A41-BE4F-A047-1CD8D9559E2F}" name="Plassering #5" dataDxfId="268"/>
    <tableColumn id="12" xr3:uid="{738CE286-BDB8-CB4F-9272-E6FC0D6E6C38}" name="Poeng #5" dataDxfId="267">
      <calculatedColumnFormula>IF(TabellG16[[#This Row],[Plassering '#5]]="","",VLOOKUP(TabellG16[[#This Row],[Plassering '#5]],Poeng[],2,FALSE))</calculatedColumnFormula>
    </tableColumn>
    <tableColumn id="13" xr3:uid="{1559935E-6930-014B-867F-EB9B3AAC05E6}" name="Plassering #6" dataDxfId="266"/>
    <tableColumn id="14" xr3:uid="{E3431F07-11EE-C241-81C6-11DC3456911B}" name="Poeng #6" dataDxfId="265">
      <calculatedColumnFormula>IF(TabellG16[[#This Row],[Plassering '#6]]="","",VLOOKUP(TabellG16[[#This Row],[Plassering '#6]],Poeng[],2,FALSE))</calculatedColumnFormula>
    </tableColumn>
    <tableColumn id="17" xr3:uid="{05344ED0-1C8E-1443-8D43-DB10EC8659E6}" name="Poeng Tellende" dataDxfId="264">
      <calculatedColumnFormula array="1">IF(6-(COUNTBLANK(TabellG16[[#This Row],[P1]:[P6]]))&lt;4,"",SUM(LARGE(TabellG16[[#This Row],[P1]:[P6]],{1,2,3,4})))</calculatedColumnFormula>
    </tableColumn>
    <tableColumn id="15" xr3:uid="{DD913C4B-CA58-6743-96BC-E2B85F4A0032}" name="Poeng" dataDxfId="263">
      <calculatedColumnFormula array="1">IF(6-(COUNTBLANK(TabellG16[[#This Row],[P1]:[P6]]))&lt;4,SUM(TabellG16[[#This Row],[P1]:[P6]]),SUM(LARGE(TabellG16[[#This Row],[P1]:[P6]],{1,2,3,4})))</calculatedColumnFormula>
    </tableColumn>
    <tableColumn id="16" xr3:uid="{9B44A400-3B36-4448-8FF5-4ADDB8ABFB81}" name="Plassering" dataDxfId="262">
      <calculatedColumnFormula>IF(TabellG16[[#This Row],[Poeng Tellende]]="","",RANK(TabellG16[ [#This Row],[Poeng Tellende] ],TabellG16[Poeng Tellende],0))</calculatedColumnFormula>
    </tableColumn>
    <tableColumn id="21" xr3:uid="{3E3312D2-26EC-1648-8997-A0F4A9480842}" name="P1" dataDxfId="261">
      <calculatedColumnFormula>TabellG16[[#This Row],[Poeng '#1]]</calculatedColumnFormula>
    </tableColumn>
    <tableColumn id="22" xr3:uid="{1EE0881C-D551-6A4B-839A-76A2785A124F}" name="P2" dataDxfId="260">
      <calculatedColumnFormula>TabellG16[[#This Row],[Poeng '#2]]</calculatedColumnFormula>
    </tableColumn>
    <tableColumn id="23" xr3:uid="{98D7804E-DF3F-F942-BB39-FB61F4EB7935}" name="P3" dataDxfId="259">
      <calculatedColumnFormula>TabellG16[[#This Row],[Poeng '#3]]</calculatedColumnFormula>
    </tableColumn>
    <tableColumn id="18" xr3:uid="{C02528E8-F47C-B24F-8425-C9DD65B86003}" name="P4" dataDxfId="258">
      <calculatedColumnFormula>TabellG16[[#This Row],[Poeng '#4]]</calculatedColumnFormula>
    </tableColumn>
    <tableColumn id="20" xr3:uid="{491C7DCF-204C-2F4A-9227-0EC048F3AB20}" name="P5" dataDxfId="257">
      <calculatedColumnFormula>TabellG16[[#This Row],[Poeng '#5]]</calculatedColumnFormula>
    </tableColumn>
    <tableColumn id="19" xr3:uid="{6E7C72CA-26E4-C345-985D-00319E09CD6C}" name="P6" dataDxfId="256">
      <calculatedColumnFormula>TabellG16[[#This Row],[Poeng '#6]]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C4DA509B-4C53-D54C-98D2-487C0396F5E8}" name="TabellJ13" displayName="TabellJ13" ref="A5:W33" totalsRowShown="0">
  <autoFilter ref="A5:W33" xr:uid="{9951C885-556C-3941-8480-7C15571A9566}"/>
  <sortState xmlns:xlrd2="http://schemas.microsoft.com/office/spreadsheetml/2017/richdata2" ref="A6:W33">
    <sortCondition ref="Q5:Q33"/>
  </sortState>
  <tableColumns count="23">
    <tableColumn id="1" xr3:uid="{D08650D7-7E94-1B49-90E0-261E052851AE}" name="Navn"/>
    <tableColumn id="2" xr3:uid="{1FEA843C-5FE3-4148-A5FE-ADFBA4A137E4}" name="Klubb"/>
    <tableColumn id="3" xr3:uid="{5859E84F-2871-CD4F-B903-E9A2DEDBD49D}" name="Plassering #1" dataDxfId="255"/>
    <tableColumn id="4" xr3:uid="{7965BB6E-84E2-6041-B4EB-60FBFC4D496E}" name="Poeng #1" dataDxfId="254">
      <calculatedColumnFormula>IF(TabellJ13[[#This Row],[Plassering '#1]]="","",VLOOKUP(TabellJ13[[#This Row],[Plassering '#1]],Poeng[],2,FALSE))</calculatedColumnFormula>
    </tableColumn>
    <tableColumn id="5" xr3:uid="{A0FCA938-5B53-514C-80A0-4B507D24536A}" name="Plassering #2" dataDxfId="253"/>
    <tableColumn id="6" xr3:uid="{F9931B38-EAEF-A543-AD68-AEF8EF8E2C0F}" name="Poeng #2" dataDxfId="252">
      <calculatedColumnFormula>IF(TabellJ13[[#This Row],[Plassering '#2]]="","",VLOOKUP(TabellJ13[[#This Row],[Plassering '#2]],Poeng[],2,FALSE))</calculatedColumnFormula>
    </tableColumn>
    <tableColumn id="7" xr3:uid="{A9377E61-51FF-534D-89A2-8FE46355A309}" name="Plassering #3" dataDxfId="251"/>
    <tableColumn id="8" xr3:uid="{641458BB-30C5-5C48-ACD3-C28D539E2EB9}" name="Poeng #3" dataDxfId="250">
      <calculatedColumnFormula>IF(TabellJ13[[#This Row],[Plassering '#3]]="","",VLOOKUP(TabellJ13[[#This Row],[Plassering '#3]],Poeng[],2,FALSE))</calculatedColumnFormula>
    </tableColumn>
    <tableColumn id="9" xr3:uid="{65F29F09-082A-6440-B1A4-4B8B2934D0BE}" name="Plassering #4" dataDxfId="249"/>
    <tableColumn id="10" xr3:uid="{55891F24-A6E4-7647-AF6A-D7C333AEBFAC}" name="Poeng #4" dataDxfId="248">
      <calculatedColumnFormula>IF(TabellJ13[[#This Row],[Plassering '#4]]="","",VLOOKUP(TabellJ13[[#This Row],[Plassering '#4]],Poeng[],2,FALSE))</calculatedColumnFormula>
    </tableColumn>
    <tableColumn id="11" xr3:uid="{1CA702FE-AE40-5E45-A69B-CD2EFB1F1455}" name="Plassering #5" dataDxfId="247"/>
    <tableColumn id="12" xr3:uid="{5F510DF5-CB2C-D84B-AEAF-F828F6066A03}" name="Poeng #5" dataDxfId="246">
      <calculatedColumnFormula>IF(TabellJ13[[#This Row],[Plassering '#5]]="","",VLOOKUP(TabellJ13[[#This Row],[Plassering '#5]],Poeng[],2,FALSE))</calculatedColumnFormula>
    </tableColumn>
    <tableColumn id="13" xr3:uid="{CBD0E2F5-8BAE-9144-8604-4E8C4DD54C55}" name="Plassering #6" dataDxfId="245"/>
    <tableColumn id="14" xr3:uid="{EABD6F1D-9A5E-2244-A48A-F5C459ADBA3E}" name="Poeng #6" dataDxfId="244">
      <calculatedColumnFormula>IF(TabellJ13[[#This Row],[Plassering '#6]]="","",VLOOKUP(TabellJ13[[#This Row],[Plassering '#6]],Poeng[],2,FALSE))</calculatedColumnFormula>
    </tableColumn>
    <tableColumn id="17" xr3:uid="{EB92386E-69AB-0046-B49C-6805B36EB7A8}" name="Poeng Tellende" dataDxfId="243">
      <calculatedColumnFormula array="1">IF(6-(COUNTBLANK(TabellJ13[[#This Row],[P1]:[P6]]))&lt;4,"",SUM(LARGE(TabellJ13[[#This Row],[P1]:[P6]],{1,2,3,4})))</calculatedColumnFormula>
    </tableColumn>
    <tableColumn id="15" xr3:uid="{5256169C-53D1-604C-AFAB-8756FF449026}" name="Poeng" dataDxfId="242">
      <calculatedColumnFormula array="1">IF(6-(COUNTBLANK(TabellJ13[[#This Row],[P1]:[P6]]))&lt;4,SUM(TabellJ13[[#This Row],[P1]:[P6]]),SUM(LARGE(TabellJ13[[#This Row],[P1]:[P6]],{1,2,3,4})))</calculatedColumnFormula>
    </tableColumn>
    <tableColumn id="16" xr3:uid="{1C22C26B-ED32-A647-875C-C56F3EFB8556}" name="Plassering" dataDxfId="241">
      <calculatedColumnFormula>IF(TabellJ13[[#This Row],[Poeng Tellende]]="","",RANK(TabellJ13[ [#This Row],[Poeng Tellende] ],TabellJ13[Poeng Tellende],0))</calculatedColumnFormula>
    </tableColumn>
    <tableColumn id="21" xr3:uid="{CB19E343-D880-7945-BF1E-582C22037A09}" name="P1" dataDxfId="240">
      <calculatedColumnFormula>TabellJ13[[#This Row],[Poeng '#1]]</calculatedColumnFormula>
    </tableColumn>
    <tableColumn id="22" xr3:uid="{136F69AE-B671-F948-9F5E-9BFF0F4DBD59}" name="P2" dataDxfId="239">
      <calculatedColumnFormula>TabellJ13[[#This Row],[Poeng '#2]]</calculatedColumnFormula>
    </tableColumn>
    <tableColumn id="23" xr3:uid="{E1832955-BBE4-BF43-8E54-D7F102F853AD}" name="P3" dataDxfId="238">
      <calculatedColumnFormula>TabellJ13[[#This Row],[Poeng '#3]]</calculatedColumnFormula>
    </tableColumn>
    <tableColumn id="18" xr3:uid="{CB41B8BD-72BD-644F-A88B-29B212FF9331}" name="P4" dataDxfId="237">
      <calculatedColumnFormula>TabellJ13[[#This Row],[Poeng '#4]]</calculatedColumnFormula>
    </tableColumn>
    <tableColumn id="20" xr3:uid="{D88DC3A9-D124-364C-A767-1F6E50C881A5}" name="P5" dataDxfId="236">
      <calculatedColumnFormula>TabellJ13[[#This Row],[Poeng '#5]]</calculatedColumnFormula>
    </tableColumn>
    <tableColumn id="19" xr3:uid="{932733A9-7C22-3949-9138-82CD4E91F07A}" name="P6" dataDxfId="235">
      <calculatedColumnFormula>TabellJ13[[#This Row],[Poeng '#6]]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951C885-556C-3941-8480-7C15571A9566}" name="TabellJ14" displayName="TabellJ14" ref="A5:W27" totalsRowShown="0">
  <autoFilter ref="A5:W27" xr:uid="{9951C885-556C-3941-8480-7C15571A9566}"/>
  <sortState xmlns:xlrd2="http://schemas.microsoft.com/office/spreadsheetml/2017/richdata2" ref="A6:W27">
    <sortCondition ref="Q5:Q27"/>
  </sortState>
  <tableColumns count="23">
    <tableColumn id="1" xr3:uid="{BF024419-A51F-7347-97B9-1A91223692B7}" name="Navn"/>
    <tableColumn id="2" xr3:uid="{DDDC36D4-5E2E-AF48-A887-BFD833F24D86}" name="Klubb"/>
    <tableColumn id="3" xr3:uid="{6F6A9FDF-C12A-4C42-A703-F265BAF05BC5}" name="Plassering #1" dataDxfId="234"/>
    <tableColumn id="4" xr3:uid="{93CCE724-4B76-2644-A0BA-08B713929331}" name="Poeng #1" dataDxfId="233">
      <calculatedColumnFormula>IF(TabellJ14[[#This Row],[Plassering '#1]]="","",VLOOKUP(TabellJ14[[#This Row],[Plassering '#1]],Poeng[],2,FALSE))</calculatedColumnFormula>
    </tableColumn>
    <tableColumn id="5" xr3:uid="{46F2FA18-9D29-DC46-B2B4-DBA3C4328ABD}" name="Plassering #2" dataDxfId="232"/>
    <tableColumn id="6" xr3:uid="{2BE14C9C-DFD7-1C42-814E-B86F842199FD}" name="Poeng #2" dataDxfId="231">
      <calculatedColumnFormula>IF(TabellJ14[[#This Row],[Plassering '#2]]="","",VLOOKUP(TabellJ14[[#This Row],[Plassering '#2]],Poeng[],2,FALSE))</calculatedColumnFormula>
    </tableColumn>
    <tableColumn id="7" xr3:uid="{B581A1A3-D35C-804E-820B-D52ACB6CB110}" name="Plassering #3" dataDxfId="230"/>
    <tableColumn id="8" xr3:uid="{6B3CCE2B-715F-0042-AF13-CBDBF4E5030D}" name="Poeng #3" dataDxfId="229">
      <calculatedColumnFormula>IF(TabellJ14[[#This Row],[Plassering '#3]]="","",VLOOKUP(TabellJ14[[#This Row],[Plassering '#3]],Poeng[],2,FALSE))</calculatedColumnFormula>
    </tableColumn>
    <tableColumn id="9" xr3:uid="{7611E7CB-D176-804D-945F-C3A716CB6813}" name="Plassering #4" dataDxfId="228"/>
    <tableColumn id="10" xr3:uid="{8ABECE22-EB03-7F4D-A8FD-2F3BAB11F07F}" name="Poeng #4" dataDxfId="227">
      <calculatedColumnFormula>IF(TabellJ14[[#This Row],[Plassering '#4]]="","",VLOOKUP(TabellJ14[[#This Row],[Plassering '#4]],Poeng[],2,FALSE))</calculatedColumnFormula>
    </tableColumn>
    <tableColumn id="11" xr3:uid="{4CD87E23-C7D5-7B4E-BF0D-63E740B73174}" name="Plassering #5" dataDxfId="226"/>
    <tableColumn id="12" xr3:uid="{4E797B6B-C7A7-8142-AC74-961ACDFC2354}" name="Poeng #5" dataDxfId="225">
      <calculatedColumnFormula>IF(TabellJ14[[#This Row],[Plassering '#5]]="","",VLOOKUP(TabellJ14[[#This Row],[Plassering '#5]],Poeng[],2,FALSE))</calculatedColumnFormula>
    </tableColumn>
    <tableColumn id="13" xr3:uid="{61C121D8-2276-854A-9A8D-29DC2465F546}" name="Plassering #6" dataDxfId="224"/>
    <tableColumn id="14" xr3:uid="{4A5CA8EF-59A5-2240-91B5-318CBC5E3B48}" name="Poeng #6" dataDxfId="223">
      <calculatedColumnFormula>IF(TabellJ14[[#This Row],[Plassering '#6]]="","",VLOOKUP(TabellJ14[[#This Row],[Plassering '#6]],Poeng[],2,FALSE))</calculatedColumnFormula>
    </tableColumn>
    <tableColumn id="17" xr3:uid="{79590621-498E-2B47-9DA5-94B8EE0340ED}" name="Poeng Tellende" dataDxfId="222">
      <calculatedColumnFormula array="1">IF(6-(COUNTBLANK(TabellJ14[[#This Row],[P1]:[P6]]))&lt;4,"",SUM(LARGE(TabellJ14[[#This Row],[P1]:[P6]],{1,2,3,4})))</calculatedColumnFormula>
    </tableColumn>
    <tableColumn id="15" xr3:uid="{CEB0D4F6-4DCC-5B4C-88DC-2AEFB2557CD6}" name="Poeng" dataDxfId="221">
      <calculatedColumnFormula array="1">IF(6-(COUNTBLANK(TabellJ14[[#This Row],[P1]:[P6]]))&lt;4,SUM(TabellJ14[[#This Row],[P1]:[P6]]),SUM(LARGE(TabellJ14[[#This Row],[P1]:[P6]],{1,2,3,4})))</calculatedColumnFormula>
    </tableColumn>
    <tableColumn id="16" xr3:uid="{0C6413C3-C4B6-9C43-A7D2-50F821054A4C}" name="Plassering" dataDxfId="220">
      <calculatedColumnFormula>IF(TabellJ14[[#This Row],[Poeng Tellende]]="","",RANK(TabellJ14[ [#This Row],[Poeng Tellende] ],TabellJ14[Poeng Tellende],0))</calculatedColumnFormula>
    </tableColumn>
    <tableColumn id="21" xr3:uid="{FEDB911D-4B8B-1A47-A638-574E586E949D}" name="P1" dataDxfId="219">
      <calculatedColumnFormula>TabellJ14[[#This Row],[Poeng '#1]]</calculatedColumnFormula>
    </tableColumn>
    <tableColumn id="22" xr3:uid="{20AB597E-B5F2-1140-AB15-10B4F49B5410}" name="P2" dataDxfId="218">
      <calculatedColumnFormula>TabellJ14[[#This Row],[Poeng '#2]]</calculatedColumnFormula>
    </tableColumn>
    <tableColumn id="23" xr3:uid="{DF5EBDA6-369A-DC4C-AC80-56393A6388CE}" name="P3" dataDxfId="217">
      <calculatedColumnFormula>TabellJ14[[#This Row],[Poeng '#3]]</calculatedColumnFormula>
    </tableColumn>
    <tableColumn id="18" xr3:uid="{69154D84-BA9D-584E-8461-2CF77921204D}" name="P4" dataDxfId="216">
      <calculatedColumnFormula>TabellJ14[[#This Row],[Poeng '#4]]</calculatedColumnFormula>
    </tableColumn>
    <tableColumn id="20" xr3:uid="{6F78C2BD-837B-2341-BA9E-A5B3CB4E0D2D}" name="P5" dataDxfId="215">
      <calculatedColumnFormula>TabellJ14[[#This Row],[Poeng '#5]]</calculatedColumnFormula>
    </tableColumn>
    <tableColumn id="19" xr3:uid="{24EC8CAD-6158-3C4C-A69D-D19ED745B8D2}" name="P6" dataDxfId="214">
      <calculatedColumnFormula>TabellJ14[[#This Row],[Poeng '#6]]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5C936B4-407B-5A4D-BEFC-A39B5BED1B6D}" name="TabellJ15" displayName="TabellJ15" ref="A5:W17" totalsRowShown="0">
  <autoFilter ref="A5:W17" xr:uid="{9951C885-556C-3941-8480-7C15571A9566}"/>
  <sortState xmlns:xlrd2="http://schemas.microsoft.com/office/spreadsheetml/2017/richdata2" ref="A6:W17">
    <sortCondition ref="Q5:Q17"/>
  </sortState>
  <tableColumns count="23">
    <tableColumn id="1" xr3:uid="{CEE1F0AB-4A35-D041-A50C-0042A7C50713}" name="Navn"/>
    <tableColumn id="2" xr3:uid="{289C245D-E49D-644E-9C11-7375E6D8B5AA}" name="Klubb"/>
    <tableColumn id="3" xr3:uid="{46DCFD67-1EDA-EA46-AB46-3906EFF63AAE}" name="Plassering #1" dataDxfId="213"/>
    <tableColumn id="4" xr3:uid="{2283C327-9758-2E45-9BFA-477A5160DE75}" name="Poeng #1" dataDxfId="212">
      <calculatedColumnFormula>IF(TabellJ15[[#This Row],[Plassering '#1]]="","",VLOOKUP(TabellJ15[[#This Row],[Plassering '#1]],Poeng[],2,FALSE))</calculatedColumnFormula>
    </tableColumn>
    <tableColumn id="5" xr3:uid="{D4BB185F-A27C-1A47-9D2A-AE736E0CD52E}" name="Plassering #2" dataDxfId="211"/>
    <tableColumn id="6" xr3:uid="{F2A7B460-5BCA-BE4A-8FE4-9D8CCBEC313C}" name="Poeng #2" dataDxfId="210">
      <calculatedColumnFormula>IF(TabellJ15[[#This Row],[Plassering '#2]]="","",VLOOKUP(TabellJ15[[#This Row],[Plassering '#2]],Poeng[],2,FALSE))</calculatedColumnFormula>
    </tableColumn>
    <tableColumn id="7" xr3:uid="{5DC63AB0-7BFE-6541-9247-AC85C4DF4B18}" name="Plassering #3" dataDxfId="209"/>
    <tableColumn id="8" xr3:uid="{1C9C9DED-A777-654B-99F1-9E8554CDFE36}" name="Poeng #3" dataDxfId="208">
      <calculatedColumnFormula>IF(TabellJ15[[#This Row],[Plassering '#3]]="","",VLOOKUP(TabellJ15[[#This Row],[Plassering '#3]],Poeng[],2,FALSE))</calculatedColumnFormula>
    </tableColumn>
    <tableColumn id="9" xr3:uid="{7919FDE3-0641-A141-A86B-3A5B5EDAE6FD}" name="Plassering #4" dataDxfId="207"/>
    <tableColumn id="10" xr3:uid="{148B1682-219B-6347-A798-7C9E5BF9A42E}" name="Poeng #4" dataDxfId="206">
      <calculatedColumnFormula>IF(TabellJ15[[#This Row],[Plassering '#4]]="","",VLOOKUP(TabellJ15[[#This Row],[Plassering '#4]],Poeng[],2,FALSE))</calculatedColumnFormula>
    </tableColumn>
    <tableColumn id="11" xr3:uid="{BF5DE38F-9808-C849-AF73-C857253D736C}" name="Plassering #5" dataDxfId="205"/>
    <tableColumn id="12" xr3:uid="{DCEB99DF-90B6-084B-9911-9BE2AC699BE0}" name="Poeng #5" dataDxfId="204">
      <calculatedColumnFormula>IF(TabellJ15[[#This Row],[Plassering '#5]]="","",VLOOKUP(TabellJ15[[#This Row],[Plassering '#5]],Poeng[],2,FALSE))</calculatedColumnFormula>
    </tableColumn>
    <tableColumn id="13" xr3:uid="{25B77396-F819-7B48-B64D-87D0879B957A}" name="Plassering #6" dataDxfId="203"/>
    <tableColumn id="14" xr3:uid="{5E32F295-48E3-8F4C-8FE7-269E6248901C}" name="Poeng #6" dataDxfId="202">
      <calculatedColumnFormula>IF(TabellJ15[[#This Row],[Plassering '#6]]="","",VLOOKUP(TabellJ15[[#This Row],[Plassering '#6]],Poeng[],2,FALSE))</calculatedColumnFormula>
    </tableColumn>
    <tableColumn id="17" xr3:uid="{62FF5DC7-2A4D-6948-91FC-6AEA75123804}" name="Poeng Tellende" dataDxfId="201">
      <calculatedColumnFormula array="1">IF(6-(COUNTBLANK(TabellJ15[[#This Row],[P1]:[P6]]))&lt;4,"",SUM(LARGE(TabellJ15[[#This Row],[P1]:[P6]],{1,2,3,4})))</calculatedColumnFormula>
    </tableColumn>
    <tableColumn id="15" xr3:uid="{3D6F0D06-D2F2-6B48-B9CD-EEA95EF3949E}" name="Poeng" dataDxfId="200">
      <calculatedColumnFormula array="1">IF(6-(COUNTBLANK(TabellJ15[[#This Row],[P1]:[P6]]))&lt;4,SUM(TabellJ15[[#This Row],[P1]:[P6]]),SUM(LARGE(TabellJ15[[#This Row],[P1]:[P6]],{1,2,3,4})))</calculatedColumnFormula>
    </tableColumn>
    <tableColumn id="16" xr3:uid="{D0971E7D-ACBC-284C-9770-886E18253A46}" name="Plassering" dataDxfId="199">
      <calculatedColumnFormula>IF(TabellJ15[[#This Row],[Poeng Tellende]]="","",RANK(TabellJ15[ [#This Row],[Poeng Tellende] ],TabellJ15[Poeng Tellende],0))</calculatedColumnFormula>
    </tableColumn>
    <tableColumn id="21" xr3:uid="{40FD030C-38B5-884C-859D-09E03B13F914}" name="P1" dataDxfId="198">
      <calculatedColumnFormula>TabellJ15[[#This Row],[Poeng '#1]]</calculatedColumnFormula>
    </tableColumn>
    <tableColumn id="22" xr3:uid="{363159C0-F6F1-6948-9E24-7065249D3F12}" name="P2" dataDxfId="197">
      <calculatedColumnFormula>TabellJ15[[#This Row],[Poeng '#2]]</calculatedColumnFormula>
    </tableColumn>
    <tableColumn id="23" xr3:uid="{FC004F7E-2BA3-274A-A7A0-88F100DD7DB8}" name="P3" dataDxfId="196">
      <calculatedColumnFormula>TabellJ15[[#This Row],[Poeng '#3]]</calculatedColumnFormula>
    </tableColumn>
    <tableColumn id="18" xr3:uid="{9CA6CB9B-8F5A-A641-8949-B7C43A81CEAB}" name="P4" dataDxfId="195">
      <calculatedColumnFormula>TabellJ15[[#This Row],[Poeng '#4]]</calculatedColumnFormula>
    </tableColumn>
    <tableColumn id="20" xr3:uid="{6A004078-CA48-764C-B538-C20B6D016653}" name="P5" dataDxfId="194">
      <calculatedColumnFormula>TabellJ15[[#This Row],[Poeng '#5]]</calculatedColumnFormula>
    </tableColumn>
    <tableColumn id="19" xr3:uid="{D14DFCB4-F29B-1847-90DD-41B0DBCCF74E}" name="P6" dataDxfId="193">
      <calculatedColumnFormula>TabellJ15[[#This Row],[Poeng '#6]]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2EB3784-E164-FF4B-971F-661E8E8203E9}" name="TabellJ16" displayName="TabellJ16" ref="A5:W19" totalsRowShown="0">
  <autoFilter ref="A5:W19" xr:uid="{9951C885-556C-3941-8480-7C15571A9566}"/>
  <sortState xmlns:xlrd2="http://schemas.microsoft.com/office/spreadsheetml/2017/richdata2" ref="A6:W19">
    <sortCondition ref="Q5:Q19"/>
  </sortState>
  <tableColumns count="23">
    <tableColumn id="1" xr3:uid="{8E77A992-DFAE-444F-8D4D-454CF28437CB}" name="Navn"/>
    <tableColumn id="2" xr3:uid="{A382CEBD-B49F-0947-833E-99A8ECCB9336}" name="Klubb"/>
    <tableColumn id="3" xr3:uid="{137167FF-57B1-FA4D-8BA8-1072C11AF456}" name="Plassering #1" dataDxfId="192"/>
    <tableColumn id="4" xr3:uid="{FB127526-1ABA-374F-B544-FEA39C51A598}" name="Poeng #1" dataDxfId="191">
      <calculatedColumnFormula>IF(TabellJ16[[#This Row],[Plassering '#1]]="","",VLOOKUP(TabellJ16[[#This Row],[Plassering '#1]],Poeng[],2,FALSE))</calculatedColumnFormula>
    </tableColumn>
    <tableColumn id="5" xr3:uid="{567828D3-8C09-B644-8BB1-86B1EC4E9146}" name="Plassering #2" dataDxfId="190"/>
    <tableColumn id="6" xr3:uid="{9AF6C174-05C9-3B48-A148-2D3ED2C972B6}" name="Poeng #2" dataDxfId="189">
      <calculatedColumnFormula>IF(TabellJ16[[#This Row],[Plassering '#2]]="","",VLOOKUP(TabellJ16[[#This Row],[Plassering '#2]],Poeng[],2,FALSE))</calculatedColumnFormula>
    </tableColumn>
    <tableColumn id="7" xr3:uid="{6CB98346-7CB6-6246-9E62-26915F0A6053}" name="Plassering #3" dataDxfId="188"/>
    <tableColumn id="8" xr3:uid="{CD175349-F760-3540-BAA1-9E5A95629D1A}" name="Poeng #3" dataDxfId="187">
      <calculatedColumnFormula>IF(TabellJ16[[#This Row],[Plassering '#3]]="","",VLOOKUP(TabellJ16[[#This Row],[Plassering '#3]],Poeng[],2,FALSE))</calculatedColumnFormula>
    </tableColumn>
    <tableColumn id="9" xr3:uid="{BAA6BF49-44AF-E349-8C5C-3F5E6EC766B9}" name="Plassering #4" dataDxfId="186"/>
    <tableColumn id="10" xr3:uid="{2C3A0E77-5743-D548-8561-D87F24B12362}" name="Poeng #4" dataDxfId="185">
      <calculatedColumnFormula>IF(TabellJ16[[#This Row],[Plassering '#4]]="","",VLOOKUP(TabellJ16[[#This Row],[Plassering '#4]],Poeng[],2,FALSE))</calculatedColumnFormula>
    </tableColumn>
    <tableColumn id="11" xr3:uid="{F39B27FC-72BB-6E4A-9442-FAAA18A742E6}" name="Plassering #5" dataDxfId="184"/>
    <tableColumn id="12" xr3:uid="{D79ED5BD-9363-514E-9E61-7E780B313422}" name="Poeng #5" dataDxfId="183">
      <calculatedColumnFormula>IF(TabellJ16[[#This Row],[Plassering '#5]]="","",VLOOKUP(TabellJ16[[#This Row],[Plassering '#5]],Poeng[],2,FALSE))</calculatedColumnFormula>
    </tableColumn>
    <tableColumn id="13" xr3:uid="{35BC21FE-56FE-3540-B0B8-ECF7495A717F}" name="Plassering #6" dataDxfId="182"/>
    <tableColumn id="14" xr3:uid="{1484C431-9460-7B46-A7E7-BEBD9F87C1F1}" name="Poeng #6" dataDxfId="181">
      <calculatedColumnFormula>IF(TabellJ16[[#This Row],[Plassering '#6]]="","",VLOOKUP(TabellJ16[[#This Row],[Plassering '#6]],Poeng[],2,FALSE))</calculatedColumnFormula>
    </tableColumn>
    <tableColumn id="17" xr3:uid="{81B16232-A4B9-D842-85E4-8EF69ADF7D11}" name="Poeng Tellende" dataDxfId="180">
      <calculatedColumnFormula array="1">IF(6-(COUNTBLANK(TabellJ16[[#This Row],[P1]:[P6]]))&lt;4,"",SUM(LARGE(TabellJ16[[#This Row],[P1]:[P6]],{1,2,3,4})))</calculatedColumnFormula>
    </tableColumn>
    <tableColumn id="15" xr3:uid="{087CBC6D-80A5-7549-9A81-738C25DD8A21}" name="Poeng" dataDxfId="179">
      <calculatedColumnFormula array="1">IF(6-(COUNTBLANK(TabellJ16[[#This Row],[P1]:[P6]]))&lt;4,SUM(TabellJ16[[#This Row],[P1]:[P6]]),SUM(LARGE(TabellJ16[[#This Row],[P1]:[P6]],{1,2,3,4})))</calculatedColumnFormula>
    </tableColumn>
    <tableColumn id="16" xr3:uid="{A13575B5-3D14-3245-A419-AD6BAACFD500}" name="Plassering" dataDxfId="178">
      <calculatedColumnFormula>IF(TabellJ16[[#This Row],[Poeng Tellende]]="","",RANK(TabellJ16[ [#This Row],[Poeng Tellende] ],TabellJ16[Poeng Tellende],0))</calculatedColumnFormula>
    </tableColumn>
    <tableColumn id="21" xr3:uid="{C6F28BF1-4A58-C04A-96BA-E80FDA8C8B7B}" name="P1" dataDxfId="177">
      <calculatedColumnFormula>TabellJ16[[#This Row],[Poeng '#1]]</calculatedColumnFormula>
    </tableColumn>
    <tableColumn id="22" xr3:uid="{96EE6D0C-EA38-F146-B9A7-28A218A4353A}" name="P2" dataDxfId="176">
      <calculatedColumnFormula>TabellJ16[[#This Row],[Poeng '#2]]</calculatedColumnFormula>
    </tableColumn>
    <tableColumn id="23" xr3:uid="{AEA47AF0-C525-9B4B-94F9-4107D189167E}" name="P3" dataDxfId="175">
      <calculatedColumnFormula>TabellJ16[[#This Row],[Poeng '#3]]</calculatedColumnFormula>
    </tableColumn>
    <tableColumn id="18" xr3:uid="{8D8927AF-3903-2E44-8278-C6D1B51FABB8}" name="P4" dataDxfId="174">
      <calculatedColumnFormula>TabellJ16[[#This Row],[Poeng '#4]]</calculatedColumnFormula>
    </tableColumn>
    <tableColumn id="20" xr3:uid="{76982C6B-642A-8C43-8FBA-9DC89C780682}" name="P5" dataDxfId="173">
      <calculatedColumnFormula>TabellJ16[[#This Row],[Poeng '#5]]</calculatedColumnFormula>
    </tableColumn>
    <tableColumn id="19" xr3:uid="{7E0471FD-8C16-B54E-A984-5C72374970C4}" name="P6" dataDxfId="172">
      <calculatedColumnFormula>TabellJ16[[#This Row],[Poeng '#6]]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5D9D31B-1E19-AA49-B157-A70DB0919DFC}" name="TabellK17" displayName="TabellK17" ref="A5:W14" totalsRowShown="0">
  <autoFilter ref="A5:W14" xr:uid="{9951C885-556C-3941-8480-7C15571A9566}"/>
  <sortState xmlns:xlrd2="http://schemas.microsoft.com/office/spreadsheetml/2017/richdata2" ref="A6:W14">
    <sortCondition ref="Q5:Q14"/>
  </sortState>
  <tableColumns count="23">
    <tableColumn id="1" xr3:uid="{FDCEF187-EAC5-4C4D-801C-49A2641A0FBE}" name="Navn"/>
    <tableColumn id="2" xr3:uid="{95890C24-C34B-5D49-B41A-A92D07CC3A20}" name="Klubb"/>
    <tableColumn id="3" xr3:uid="{FCF7A3CE-65A8-6047-8AA8-D2C7C7ED0696}" name="Plassering #1" dataDxfId="171"/>
    <tableColumn id="4" xr3:uid="{198839E7-95C9-E64F-90F6-57A56A128A86}" name="Poeng #1" dataDxfId="170">
      <calculatedColumnFormula>IF(TabellK17[[#This Row],[Plassering '#1]]="","",VLOOKUP(TabellK17[[#This Row],[Plassering '#1]],Poeng[],2,FALSE))</calculatedColumnFormula>
    </tableColumn>
    <tableColumn id="5" xr3:uid="{CF6AE7F8-BF00-7749-BB14-A537780EBAA2}" name="Plassering #2" dataDxfId="169"/>
    <tableColumn id="6" xr3:uid="{642D5446-6064-5A42-8F5C-C11CCD82F41A}" name="Poeng #2" dataDxfId="168">
      <calculatedColumnFormula>IF(TabellK17[[#This Row],[Plassering '#2]]="","",VLOOKUP(TabellK17[[#This Row],[Plassering '#2]],Poeng[],2,FALSE))</calculatedColumnFormula>
    </tableColumn>
    <tableColumn id="7" xr3:uid="{60D4B7FF-04F1-2141-A53E-24EB92891DEB}" name="Plassering #3" dataDxfId="167"/>
    <tableColumn id="8" xr3:uid="{71A67118-C7D1-6C48-B680-8936586FA4A6}" name="Poeng #3" dataDxfId="166">
      <calculatedColumnFormula>IF(TabellK17[[#This Row],[Plassering '#3]]="","",VLOOKUP(TabellK17[[#This Row],[Plassering '#3]],Poeng[],2,FALSE))</calculatedColumnFormula>
    </tableColumn>
    <tableColumn id="9" xr3:uid="{CC0D156D-818F-8F41-8289-BAA48CC8E473}" name="Plassering #4" dataDxfId="165"/>
    <tableColumn id="10" xr3:uid="{AADB35E1-A92F-B849-AAA4-FE22F0789873}" name="Poeng #4" dataDxfId="164">
      <calculatedColumnFormula>IF(TabellK17[[#This Row],[Plassering '#4]]="","",VLOOKUP(TabellK17[[#This Row],[Plassering '#4]],Poeng[],2,FALSE))</calculatedColumnFormula>
    </tableColumn>
    <tableColumn id="11" xr3:uid="{6DA38A66-E131-4E42-93A8-914C627908BE}" name="Plassering #5" dataDxfId="163"/>
    <tableColumn id="12" xr3:uid="{FFF862E3-AF6B-F642-86EC-4F136622A482}" name="Poeng #5" dataDxfId="162">
      <calculatedColumnFormula>IF(TabellK17[[#This Row],[Plassering '#5]]="","",VLOOKUP(TabellK17[[#This Row],[Plassering '#5]],Poeng[],2,FALSE))</calculatedColumnFormula>
    </tableColumn>
    <tableColumn id="13" xr3:uid="{9BAA4489-8DCB-BD40-8423-92E592B7FF85}" name="Plassering #6" dataDxfId="161"/>
    <tableColumn id="14" xr3:uid="{6A0C228C-1A76-8A4E-A3D9-0B3EC18BD33C}" name="Poeng #6" dataDxfId="160">
      <calculatedColumnFormula>IF(TabellK17[[#This Row],[Plassering '#6]]="","",VLOOKUP(TabellK17[[#This Row],[Plassering '#6]],Poeng[],2,FALSE))</calculatedColumnFormula>
    </tableColumn>
    <tableColumn id="17" xr3:uid="{DC4C1104-8D0E-014E-BB65-14FDD6165128}" name="Poeng Tellende" dataDxfId="159">
      <calculatedColumnFormula array="1">IF(6-(COUNTBLANK(TabellK17[[#This Row],[P1]:[P6]]))&lt;4,"",SUM(LARGE(TabellK17[[#This Row],[P1]:[P6]],{1,2,3,4})))</calculatedColumnFormula>
    </tableColumn>
    <tableColumn id="15" xr3:uid="{D1498448-E1B6-9D4B-A7F8-96C361CA28B0}" name="Poeng" dataDxfId="158">
      <calculatedColumnFormula array="1">IF(6-(COUNTBLANK(TabellK17[[#This Row],[P1]:[P6]]))&lt;4,SUM(TabellK17[[#This Row],[P1]:[P6]]),SUM(LARGE(TabellK17[[#This Row],[P1]:[P6]],{1,2,3,4})))</calculatedColumnFormula>
    </tableColumn>
    <tableColumn id="16" xr3:uid="{5519FF88-BABA-0E43-8889-5C21D942B248}" name="Plassering" dataDxfId="157">
      <calculatedColumnFormula>IF(TabellK17[[#This Row],[Poeng Tellende]]="","",RANK(TabellK17[ [#This Row],[Poeng Tellende] ],TabellK17[Poeng Tellende],0))</calculatedColumnFormula>
    </tableColumn>
    <tableColumn id="21" xr3:uid="{4C005D87-9322-7647-839C-CF320A27FE3B}" name="P1" dataDxfId="156">
      <calculatedColumnFormula>TabellK17[[#This Row],[Poeng '#1]]</calculatedColumnFormula>
    </tableColumn>
    <tableColumn id="22" xr3:uid="{30C261EF-9DB9-C742-A013-1ACC00813779}" name="P2" dataDxfId="155">
      <calculatedColumnFormula>TabellK17[[#This Row],[Poeng '#2]]</calculatedColumnFormula>
    </tableColumn>
    <tableColumn id="23" xr3:uid="{EE107231-0750-B143-B1ED-7E9340ED008A}" name="P3" dataDxfId="154">
      <calculatedColumnFormula>TabellK17[[#This Row],[Poeng '#3]]</calculatedColumnFormula>
    </tableColumn>
    <tableColumn id="18" xr3:uid="{C1BEE46E-B5EA-4A48-8F73-EA59382BF6C0}" name="P4" dataDxfId="153">
      <calculatedColumnFormula>TabellK17[[#This Row],[Poeng '#4]]</calculatedColumnFormula>
    </tableColumn>
    <tableColumn id="20" xr3:uid="{A3CDEF39-ED93-784B-8299-437DE86EC528}" name="P5" dataDxfId="152">
      <calculatedColumnFormula>TabellK17[[#This Row],[Poeng '#5]]</calculatedColumnFormula>
    </tableColumn>
    <tableColumn id="19" xr3:uid="{EB83398A-B3D0-AD49-890A-A6EA1AE26404}" name="P6" dataDxfId="151">
      <calculatedColumnFormula>TabellK17[[#This Row],[Poeng '#6]]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04D85-136B-FC49-B436-F5DA5A8D0814}">
  <dimension ref="A1:W25"/>
  <sheetViews>
    <sheetView tabSelected="1" zoomScaleNormal="100" workbookViewId="0">
      <selection activeCell="M15" sqref="M15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13" bestFit="1" customWidth="1"/>
    <col min="17" max="17" width="12.5" style="13" bestFit="1" customWidth="1"/>
    <col min="18" max="20" width="12.5" style="6" hidden="1" customWidth="1"/>
    <col min="21" max="23" width="10.83203125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212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14" t="s">
        <v>1</v>
      </c>
      <c r="Q5" s="14" t="s">
        <v>0</v>
      </c>
      <c r="R5" s="12" t="s">
        <v>204</v>
      </c>
      <c r="S5" s="12" t="s">
        <v>205</v>
      </c>
      <c r="T5" s="12" t="s">
        <v>206</v>
      </c>
      <c r="U5" s="12" t="s">
        <v>207</v>
      </c>
      <c r="V5" s="12" t="s">
        <v>208</v>
      </c>
      <c r="W5" s="12" t="s">
        <v>209</v>
      </c>
    </row>
    <row r="6" spans="1:23" x14ac:dyDescent="0.4">
      <c r="A6" t="s">
        <v>95</v>
      </c>
      <c r="B6" t="s">
        <v>6</v>
      </c>
      <c r="C6">
        <v>1</v>
      </c>
      <c r="D6" s="5">
        <f>IF(TabellG13[[#This Row],[Plassering '#1]]="","",VLOOKUP(TabellG13[[#This Row],[Plassering '#1]],Poeng[],2,FALSE))</f>
        <v>100</v>
      </c>
      <c r="E6" s="5">
        <v>1</v>
      </c>
      <c r="F6" s="5">
        <f>IF(TabellG13[[#This Row],[Plassering '#2]]="","",VLOOKUP(TabellG13[[#This Row],[Plassering '#2]],Poeng[],2,FALSE))</f>
        <v>100</v>
      </c>
      <c r="G6" s="5">
        <v>1</v>
      </c>
      <c r="H6" s="5">
        <f>IF(TabellG13[[#This Row],[Plassering '#3]]="","",VLOOKUP(TabellG13[[#This Row],[Plassering '#3]],Poeng[],2,FALSE))</f>
        <v>100</v>
      </c>
      <c r="I6" s="5"/>
      <c r="J6" s="5" t="str">
        <f>IF(TabellG13[[#This Row],[Plassering '#4]]="","",VLOOKUP(TabellG13[[#This Row],[Plassering '#4]],Poeng[],2,FALSE))</f>
        <v/>
      </c>
      <c r="K6" s="5">
        <v>1</v>
      </c>
      <c r="L6" s="5">
        <f>IF(TabellG13[[#This Row],[Plassering '#5]]="","",VLOOKUP(TabellG13[[#This Row],[Plassering '#5]],Poeng[],2,FALSE))</f>
        <v>100</v>
      </c>
      <c r="M6" s="5"/>
      <c r="N6" s="5" t="str">
        <f>IF(TabellG13[[#This Row],[Plassering '#6]]="","",VLOOKUP(TabellG13[[#This Row],[Plassering '#6]],Poeng[],2,FALSE))</f>
        <v/>
      </c>
      <c r="O6" s="5" cm="1">
        <f t="array" ref="O6">IF(6-(COUNTBLANK(TabellG13[[#This Row],[P1]:[P6]]))&lt;4,"",SUM(LARGE(TabellG13[[#This Row],[P1]:[P6]],{1,2,3,4})))</f>
        <v>400</v>
      </c>
      <c r="P6" s="10" cm="1">
        <f t="array" ref="P6">IF(6-(COUNTBLANK(TabellG13[[#This Row],[P1]:[P6]]))&lt;4,SUM(TabellG13[[#This Row],[P1]:[P6]]),SUM(LARGE(TabellG13[[#This Row],[P1]:[P6]],{1,2,3,4})))</f>
        <v>400</v>
      </c>
      <c r="Q6" s="10">
        <f>IF(TabellG13[[#This Row],[Poeng Tellende]]="","",RANK(TabellG13[ [#This Row],[Poeng Tellende] ],TabellG13[Poeng Tellende],0))</f>
        <v>1</v>
      </c>
      <c r="R6" s="11">
        <f>TabellG13[[#This Row],[Poeng '#1]]</f>
        <v>100</v>
      </c>
      <c r="S6" s="11">
        <f>TabellG13[[#This Row],[Poeng '#2]]</f>
        <v>100</v>
      </c>
      <c r="T6" s="11">
        <f>TabellG13[[#This Row],[Poeng '#3]]</f>
        <v>100</v>
      </c>
      <c r="U6" s="11" t="str">
        <f>TabellG13[[#This Row],[Poeng '#4]]</f>
        <v/>
      </c>
      <c r="V6" s="11">
        <f>TabellG13[[#This Row],[Poeng '#5]]</f>
        <v>100</v>
      </c>
      <c r="W6" s="11" t="str">
        <f>TabellG13[[#This Row],[Poeng '#6]]</f>
        <v/>
      </c>
    </row>
    <row r="7" spans="1:23" x14ac:dyDescent="0.4">
      <c r="A7" t="s">
        <v>276</v>
      </c>
      <c r="B7" t="s">
        <v>277</v>
      </c>
      <c r="C7" s="5"/>
      <c r="D7" s="5" t="str">
        <f>IF(TabellG13[[#This Row],[Plassering '#1]]="","",VLOOKUP(TabellG13[[#This Row],[Plassering '#1]],Poeng[],2,FALSE))</f>
        <v/>
      </c>
      <c r="E7" s="5"/>
      <c r="F7" s="5" t="str">
        <f>IF(TabellG13[[#This Row],[Plassering '#2]]="","",VLOOKUP(TabellG13[[#This Row],[Plassering '#2]],Poeng[],2,FALSE))</f>
        <v/>
      </c>
      <c r="G7" s="5">
        <v>3</v>
      </c>
      <c r="H7" s="5">
        <f>IF(TabellG13[[#This Row],[Plassering '#3]]="","",VLOOKUP(TabellG13[[#This Row],[Plassering '#3]],Poeng[],2,FALSE))</f>
        <v>60</v>
      </c>
      <c r="I7" s="5">
        <v>1</v>
      </c>
      <c r="J7" s="5">
        <f>IF(TabellG13[[#This Row],[Plassering '#4]]="","",VLOOKUP(TabellG13[[#This Row],[Plassering '#4]],Poeng[],2,FALSE))</f>
        <v>100</v>
      </c>
      <c r="K7" s="5">
        <v>2</v>
      </c>
      <c r="L7" s="5">
        <f>IF(TabellG13[[#This Row],[Plassering '#5]]="","",VLOOKUP(TabellG13[[#This Row],[Plassering '#5]],Poeng[],2,FALSE))</f>
        <v>80</v>
      </c>
      <c r="M7" s="5">
        <v>1</v>
      </c>
      <c r="N7" s="5">
        <f>IF(TabellG13[[#This Row],[Plassering '#6]]="","",VLOOKUP(TabellG13[[#This Row],[Plassering '#6]],Poeng[],2,FALSE))</f>
        <v>100</v>
      </c>
      <c r="O7" s="5" cm="1">
        <f t="array" ref="O7">IF(6-(COUNTBLANK(TabellG13[[#This Row],[P1]:[P6]]))&lt;4,"",SUM(LARGE(TabellG13[[#This Row],[P1]:[P6]],{1,2,3,4})))</f>
        <v>340</v>
      </c>
      <c r="P7" s="10" cm="1">
        <f t="array" ref="P7">IF(6-(COUNTBLANK(TabellG13[[#This Row],[P1]:[P6]]))&lt;4,SUM(TabellG13[[#This Row],[P1]:[P6]]),SUM(LARGE(TabellG13[[#This Row],[P1]:[P6]],{1,2,3,4})))</f>
        <v>340</v>
      </c>
      <c r="Q7" s="10">
        <f>IF(TabellG13[[#This Row],[Poeng Tellende]]="","",RANK(TabellG13[ [#This Row],[Poeng Tellende] ],TabellG13[Poeng Tellende],0))</f>
        <v>2</v>
      </c>
      <c r="R7" s="11" t="str">
        <f>TabellG13[[#This Row],[Poeng '#1]]</f>
        <v/>
      </c>
      <c r="S7" s="11" t="str">
        <f>TabellG13[[#This Row],[Poeng '#2]]</f>
        <v/>
      </c>
      <c r="T7" s="11">
        <f>TabellG13[[#This Row],[Poeng '#3]]</f>
        <v>60</v>
      </c>
      <c r="U7" s="11">
        <f>TabellG13[[#This Row],[Poeng '#4]]</f>
        <v>100</v>
      </c>
      <c r="V7" s="11">
        <f>TabellG13[[#This Row],[Poeng '#5]]</f>
        <v>80</v>
      </c>
      <c r="W7" s="11">
        <f>TabellG13[[#This Row],[Poeng '#6]]</f>
        <v>100</v>
      </c>
    </row>
    <row r="8" spans="1:23" x14ac:dyDescent="0.4">
      <c r="A8" t="s">
        <v>96</v>
      </c>
      <c r="B8" t="s">
        <v>6</v>
      </c>
      <c r="C8">
        <v>2</v>
      </c>
      <c r="D8" s="5">
        <f>IF(TabellG13[[#This Row],[Plassering '#1]]="","",VLOOKUP(TabellG13[[#This Row],[Plassering '#1]],Poeng[],2,FALSE))</f>
        <v>80</v>
      </c>
      <c r="E8" s="5">
        <v>2</v>
      </c>
      <c r="F8" s="5">
        <f>IF(TabellG13[[#This Row],[Plassering '#2]]="","",VLOOKUP(TabellG13[[#This Row],[Plassering '#2]],Poeng[],2,FALSE))</f>
        <v>80</v>
      </c>
      <c r="G8" s="5">
        <v>2</v>
      </c>
      <c r="H8" s="5">
        <f>IF(TabellG13[[#This Row],[Plassering '#3]]="","",VLOOKUP(TabellG13[[#This Row],[Plassering '#3]],Poeng[],2,FALSE))</f>
        <v>80</v>
      </c>
      <c r="I8" s="5">
        <v>2</v>
      </c>
      <c r="J8" s="5">
        <f>IF(TabellG13[[#This Row],[Plassering '#4]]="","",VLOOKUP(TabellG13[[#This Row],[Plassering '#4]],Poeng[],2,FALSE))</f>
        <v>80</v>
      </c>
      <c r="K8" s="5"/>
      <c r="L8" s="5" t="str">
        <f>IF(TabellG13[[#This Row],[Plassering '#5]]="","",VLOOKUP(TabellG13[[#This Row],[Plassering '#5]],Poeng[],2,FALSE))</f>
        <v/>
      </c>
      <c r="M8" s="5">
        <v>2</v>
      </c>
      <c r="N8" s="5">
        <f>IF(TabellG13[[#This Row],[Plassering '#6]]="","",VLOOKUP(TabellG13[[#This Row],[Plassering '#6]],Poeng[],2,FALSE))</f>
        <v>80</v>
      </c>
      <c r="O8" s="5" cm="1">
        <f t="array" ref="O8">IF(6-(COUNTBLANK(TabellG13[[#This Row],[P1]:[P6]]))&lt;4,"",SUM(LARGE(TabellG13[[#This Row],[P1]:[P6]],{1,2,3,4})))</f>
        <v>320</v>
      </c>
      <c r="P8" s="10" cm="1">
        <f t="array" ref="P8">IF(6-(COUNTBLANK(TabellG13[[#This Row],[P1]:[P6]]))&lt;4,SUM(TabellG13[[#This Row],[P1]:[P6]]),SUM(LARGE(TabellG13[[#This Row],[P1]:[P6]],{1,2,3,4})))</f>
        <v>320</v>
      </c>
      <c r="Q8" s="10">
        <f>IF(TabellG13[[#This Row],[Poeng Tellende]]="","",RANK(TabellG13[ [#This Row],[Poeng Tellende] ],TabellG13[Poeng Tellende],0))</f>
        <v>3</v>
      </c>
      <c r="R8" s="11">
        <f>TabellG13[[#This Row],[Poeng '#1]]</f>
        <v>80</v>
      </c>
      <c r="S8" s="11">
        <f>TabellG13[[#This Row],[Poeng '#2]]</f>
        <v>80</v>
      </c>
      <c r="T8" s="11">
        <f>TabellG13[[#This Row],[Poeng '#3]]</f>
        <v>80</v>
      </c>
      <c r="U8" s="11">
        <f>TabellG13[[#This Row],[Poeng '#4]]</f>
        <v>80</v>
      </c>
      <c r="V8" s="11" t="str">
        <f>TabellG13[[#This Row],[Poeng '#5]]</f>
        <v/>
      </c>
      <c r="W8" s="11">
        <f>TabellG13[[#This Row],[Poeng '#6]]</f>
        <v>80</v>
      </c>
    </row>
    <row r="9" spans="1:23" x14ac:dyDescent="0.4">
      <c r="A9" t="s">
        <v>97</v>
      </c>
      <c r="B9" t="s">
        <v>11</v>
      </c>
      <c r="C9">
        <v>3</v>
      </c>
      <c r="D9" s="5">
        <f>IF(TabellG13[[#This Row],[Plassering '#1]]="","",VLOOKUP(TabellG13[[#This Row],[Plassering '#1]],Poeng[],2,FALSE))</f>
        <v>60</v>
      </c>
      <c r="E9" s="5"/>
      <c r="F9" s="5" t="str">
        <f>IF(TabellG13[[#This Row],[Plassering '#2]]="","",VLOOKUP(TabellG13[[#This Row],[Plassering '#2]],Poeng[],2,FALSE))</f>
        <v/>
      </c>
      <c r="G9" s="5">
        <v>9</v>
      </c>
      <c r="H9" s="5">
        <f>IF(TabellG13[[#This Row],[Plassering '#3]]="","",VLOOKUP(TabellG13[[#This Row],[Plassering '#3]],Poeng[],2,FALSE))</f>
        <v>29</v>
      </c>
      <c r="I9" s="5">
        <v>5</v>
      </c>
      <c r="J9" s="5">
        <f>IF(TabellG13[[#This Row],[Plassering '#4]]="","",VLOOKUP(TabellG13[[#This Row],[Plassering '#4]],Poeng[],2,FALSE))</f>
        <v>45</v>
      </c>
      <c r="K9" s="5">
        <v>4</v>
      </c>
      <c r="L9" s="5">
        <f>IF(TabellG13[[#This Row],[Plassering '#5]]="","",VLOOKUP(TabellG13[[#This Row],[Plassering '#5]],Poeng[],2,FALSE))</f>
        <v>50</v>
      </c>
      <c r="M9" s="5">
        <v>3</v>
      </c>
      <c r="N9" s="5">
        <f>IF(TabellG13[[#This Row],[Plassering '#6]]="","",VLOOKUP(TabellG13[[#This Row],[Plassering '#6]],Poeng[],2,FALSE))</f>
        <v>60</v>
      </c>
      <c r="O9" s="5" cm="1">
        <f t="array" ref="O9">IF(6-(COUNTBLANK(TabellG13[[#This Row],[P1]:[P6]]))&lt;4,"",SUM(LARGE(TabellG13[[#This Row],[P1]:[P6]],{1,2,3,4})))</f>
        <v>215</v>
      </c>
      <c r="P9" s="10" cm="1">
        <f t="array" ref="P9">IF(6-(COUNTBLANK(TabellG13[[#This Row],[P1]:[P6]]))&lt;4,SUM(TabellG13[[#This Row],[P1]:[P6]]),SUM(LARGE(TabellG13[[#This Row],[P1]:[P6]],{1,2,3,4})))</f>
        <v>215</v>
      </c>
      <c r="Q9" s="10">
        <f>IF(TabellG13[[#This Row],[Poeng Tellende]]="","",RANK(TabellG13[ [#This Row],[Poeng Tellende] ],TabellG13[Poeng Tellende],0))</f>
        <v>4</v>
      </c>
      <c r="R9" s="11">
        <f>TabellG13[[#This Row],[Poeng '#1]]</f>
        <v>60</v>
      </c>
      <c r="S9" s="11" t="str">
        <f>TabellG13[[#This Row],[Poeng '#2]]</f>
        <v/>
      </c>
      <c r="T9" s="11">
        <f>TabellG13[[#This Row],[Poeng '#3]]</f>
        <v>29</v>
      </c>
      <c r="U9" s="11">
        <f>TabellG13[[#This Row],[Poeng '#4]]</f>
        <v>45</v>
      </c>
      <c r="V9" s="11">
        <f>TabellG13[[#This Row],[Poeng '#5]]</f>
        <v>50</v>
      </c>
      <c r="W9" s="11">
        <f>TabellG13[[#This Row],[Poeng '#6]]</f>
        <v>60</v>
      </c>
    </row>
    <row r="10" spans="1:23" x14ac:dyDescent="0.4">
      <c r="A10" t="s">
        <v>98</v>
      </c>
      <c r="B10" t="s">
        <v>6</v>
      </c>
      <c r="C10">
        <v>4</v>
      </c>
      <c r="D10" s="5">
        <f>IF(TabellG13[[#This Row],[Plassering '#1]]="","",VLOOKUP(TabellG13[[#This Row],[Plassering '#1]],Poeng[],2,FALSE))</f>
        <v>50</v>
      </c>
      <c r="E10" s="5">
        <v>3</v>
      </c>
      <c r="F10" s="5">
        <f>IF(TabellG13[[#This Row],[Plassering '#2]]="","",VLOOKUP(TabellG13[[#This Row],[Plassering '#2]],Poeng[],2,FALSE))</f>
        <v>60</v>
      </c>
      <c r="G10" s="5">
        <v>4</v>
      </c>
      <c r="H10" s="5">
        <f>IF(TabellG13[[#This Row],[Plassering '#3]]="","",VLOOKUP(TabellG13[[#This Row],[Plassering '#3]],Poeng[],2,FALSE))</f>
        <v>50</v>
      </c>
      <c r="I10" s="5"/>
      <c r="J10" s="5" t="str">
        <f>IF(TabellG13[[#This Row],[Plassering '#4]]="","",VLOOKUP(TabellG13[[#This Row],[Plassering '#4]],Poeng[],2,FALSE))</f>
        <v/>
      </c>
      <c r="K10" s="5">
        <v>8</v>
      </c>
      <c r="L10" s="5">
        <f>IF(TabellG13[[#This Row],[Plassering '#5]]="","",VLOOKUP(TabellG13[[#This Row],[Plassering '#5]],Poeng[],2,FALSE))</f>
        <v>32</v>
      </c>
      <c r="M10" s="5"/>
      <c r="N10" s="5" t="str">
        <f>IF(TabellG13[[#This Row],[Plassering '#6]]="","",VLOOKUP(TabellG13[[#This Row],[Plassering '#6]],Poeng[],2,FALSE))</f>
        <v/>
      </c>
      <c r="O10" s="5" cm="1">
        <f t="array" ref="O10">IF(6-(COUNTBLANK(TabellG13[[#This Row],[P1]:[P6]]))&lt;4,"",SUM(LARGE(TabellG13[[#This Row],[P1]:[P6]],{1,2,3,4})))</f>
        <v>192</v>
      </c>
      <c r="P10" s="10" cm="1">
        <f t="array" ref="P10">IF(6-(COUNTBLANK(TabellG13[[#This Row],[P1]:[P6]]))&lt;4,SUM(TabellG13[[#This Row],[P1]:[P6]]),SUM(LARGE(TabellG13[[#This Row],[P1]:[P6]],{1,2,3,4})))</f>
        <v>192</v>
      </c>
      <c r="Q10" s="10">
        <f>IF(TabellG13[[#This Row],[Poeng Tellende]]="","",RANK(TabellG13[ [#This Row],[Poeng Tellende] ],TabellG13[Poeng Tellende],0))</f>
        <v>5</v>
      </c>
      <c r="R10" s="11">
        <f>TabellG13[[#This Row],[Poeng '#1]]</f>
        <v>50</v>
      </c>
      <c r="S10" s="11">
        <f>TabellG13[[#This Row],[Poeng '#2]]</f>
        <v>60</v>
      </c>
      <c r="T10" s="11">
        <f>TabellG13[[#This Row],[Poeng '#3]]</f>
        <v>50</v>
      </c>
      <c r="U10" s="11" t="str">
        <f>TabellG13[[#This Row],[Poeng '#4]]</f>
        <v/>
      </c>
      <c r="V10" s="11">
        <f>TabellG13[[#This Row],[Poeng '#5]]</f>
        <v>32</v>
      </c>
      <c r="W10" s="11" t="str">
        <f>TabellG13[[#This Row],[Poeng '#6]]</f>
        <v/>
      </c>
    </row>
    <row r="11" spans="1:23" x14ac:dyDescent="0.4">
      <c r="A11" t="s">
        <v>99</v>
      </c>
      <c r="B11" t="s">
        <v>9</v>
      </c>
      <c r="C11">
        <v>5</v>
      </c>
      <c r="D11" s="5">
        <f>IF(TabellG13[[#This Row],[Plassering '#1]]="","",VLOOKUP(TabellG13[[#This Row],[Plassering '#1]],Poeng[],2,FALSE))</f>
        <v>45</v>
      </c>
      <c r="E11" s="5">
        <v>5</v>
      </c>
      <c r="F11" s="5">
        <f>IF(TabellG13[[#This Row],[Plassering '#2]]="","",VLOOKUP(TabellG13[[#This Row],[Plassering '#2]],Poeng[],2,FALSE))</f>
        <v>45</v>
      </c>
      <c r="G11" s="5">
        <v>6</v>
      </c>
      <c r="H11" s="5">
        <f>IF(TabellG13[[#This Row],[Plassering '#3]]="","",VLOOKUP(TabellG13[[#This Row],[Plassering '#3]],Poeng[],2,FALSE))</f>
        <v>40</v>
      </c>
      <c r="I11" s="5"/>
      <c r="J11" s="5" t="str">
        <f>IF(TabellG13[[#This Row],[Plassering '#4]]="","",VLOOKUP(TabellG13[[#This Row],[Plassering '#4]],Poeng[],2,FALSE))</f>
        <v/>
      </c>
      <c r="K11" s="5">
        <v>4</v>
      </c>
      <c r="L11" s="5">
        <f>IF(TabellG13[[#This Row],[Plassering '#5]]="","",VLOOKUP(TabellG13[[#This Row],[Plassering '#5]],Poeng[],2,FALSE))</f>
        <v>50</v>
      </c>
      <c r="M11" s="5"/>
      <c r="N11" s="5" t="str">
        <f>IF(TabellG13[[#This Row],[Plassering '#6]]="","",VLOOKUP(TabellG13[[#This Row],[Plassering '#6]],Poeng[],2,FALSE))</f>
        <v/>
      </c>
      <c r="O11" s="5" cm="1">
        <f t="array" ref="O11">IF(6-(COUNTBLANK(TabellG13[[#This Row],[P1]:[P6]]))&lt;4,"",SUM(LARGE(TabellG13[[#This Row],[P1]:[P6]],{1,2,3,4})))</f>
        <v>180</v>
      </c>
      <c r="P11" s="10" cm="1">
        <f t="array" ref="P11">IF(6-(COUNTBLANK(TabellG13[[#This Row],[P1]:[P6]]))&lt;4,SUM(TabellG13[[#This Row],[P1]:[P6]]),SUM(LARGE(TabellG13[[#This Row],[P1]:[P6]],{1,2,3,4})))</f>
        <v>180</v>
      </c>
      <c r="Q11" s="10">
        <f>IF(TabellG13[[#This Row],[Poeng Tellende]]="","",RANK(TabellG13[ [#This Row],[Poeng Tellende] ],TabellG13[Poeng Tellende],0))</f>
        <v>6</v>
      </c>
      <c r="R11" s="11">
        <f>TabellG13[[#This Row],[Poeng '#1]]</f>
        <v>45</v>
      </c>
      <c r="S11" s="11">
        <f>TabellG13[[#This Row],[Poeng '#2]]</f>
        <v>45</v>
      </c>
      <c r="T11" s="11">
        <f>TabellG13[[#This Row],[Poeng '#3]]</f>
        <v>40</v>
      </c>
      <c r="U11" s="11" t="str">
        <f>TabellG13[[#This Row],[Poeng '#4]]</f>
        <v/>
      </c>
      <c r="V11" s="11">
        <f>TabellG13[[#This Row],[Poeng '#5]]</f>
        <v>50</v>
      </c>
      <c r="W11" s="11" t="str">
        <f>TabellG13[[#This Row],[Poeng '#6]]</f>
        <v/>
      </c>
    </row>
    <row r="12" spans="1:23" x14ac:dyDescent="0.4">
      <c r="A12" t="s">
        <v>281</v>
      </c>
      <c r="B12" t="s">
        <v>6</v>
      </c>
      <c r="C12" s="5"/>
      <c r="D12" s="5" t="str">
        <f>IF(TabellG13[[#This Row],[Plassering '#1]]="","",VLOOKUP(TabellG13[[#This Row],[Plassering '#1]],Poeng[],2,FALSE))</f>
        <v/>
      </c>
      <c r="E12" s="5"/>
      <c r="F12" s="5" t="str">
        <f>IF(TabellG13[[#This Row],[Plassering '#2]]="","",VLOOKUP(TabellG13[[#This Row],[Plassering '#2]],Poeng[],2,FALSE))</f>
        <v/>
      </c>
      <c r="G12" s="5">
        <v>11</v>
      </c>
      <c r="H12" s="5">
        <f>IF(TabellG13[[#This Row],[Plassering '#3]]="","",VLOOKUP(TabellG13[[#This Row],[Plassering '#3]],Poeng[],2,FALSE))</f>
        <v>24</v>
      </c>
      <c r="I12" s="5">
        <v>3</v>
      </c>
      <c r="J12" s="5">
        <f>IF(TabellG13[[#This Row],[Plassering '#4]]="","",VLOOKUP(TabellG13[[#This Row],[Plassering '#4]],Poeng[],2,FALSE))</f>
        <v>60</v>
      </c>
      <c r="K12" s="5">
        <v>6</v>
      </c>
      <c r="L12" s="5">
        <f>IF(TabellG13[[#This Row],[Plassering '#5]]="","",VLOOKUP(TabellG13[[#This Row],[Plassering '#5]],Poeng[],2,FALSE))</f>
        <v>40</v>
      </c>
      <c r="M12" s="5">
        <v>4</v>
      </c>
      <c r="N12" s="5">
        <f>IF(TabellG13[[#This Row],[Plassering '#6]]="","",VLOOKUP(TabellG13[[#This Row],[Plassering '#6]],Poeng[],2,FALSE))</f>
        <v>50</v>
      </c>
      <c r="O12" s="5" cm="1">
        <f t="array" ref="O12">IF(6-(COUNTBLANK(TabellG13[[#This Row],[P1]:[P6]]))&lt;4,"",SUM(LARGE(TabellG13[[#This Row],[P1]:[P6]],{1,2,3,4})))</f>
        <v>174</v>
      </c>
      <c r="P12" s="10" cm="1">
        <f t="array" ref="P12">IF(6-(COUNTBLANK(TabellG13[[#This Row],[P1]:[P6]]))&lt;4,SUM(TabellG13[[#This Row],[P1]:[P6]]),SUM(LARGE(TabellG13[[#This Row],[P1]:[P6]],{1,2,3,4})))</f>
        <v>174</v>
      </c>
      <c r="Q12" s="10">
        <f>IF(TabellG13[[#This Row],[Poeng Tellende]]="","",RANK(TabellG13[ [#This Row],[Poeng Tellende] ],TabellG13[Poeng Tellende],0))</f>
        <v>7</v>
      </c>
      <c r="R12" s="11" t="str">
        <f>TabellG13[[#This Row],[Poeng '#1]]</f>
        <v/>
      </c>
      <c r="S12" s="11" t="str">
        <f>TabellG13[[#This Row],[Poeng '#2]]</f>
        <v/>
      </c>
      <c r="T12" s="11">
        <f>TabellG13[[#This Row],[Poeng '#3]]</f>
        <v>24</v>
      </c>
      <c r="U12" s="11">
        <f>TabellG13[[#This Row],[Poeng '#4]]</f>
        <v>60</v>
      </c>
      <c r="V12" s="11">
        <f>TabellG13[[#This Row],[Poeng '#5]]</f>
        <v>40</v>
      </c>
      <c r="W12" s="11">
        <f>TabellG13[[#This Row],[Poeng '#6]]</f>
        <v>50</v>
      </c>
    </row>
    <row r="13" spans="1:23" x14ac:dyDescent="0.4">
      <c r="A13" t="s">
        <v>279</v>
      </c>
      <c r="B13" t="s">
        <v>277</v>
      </c>
      <c r="C13" s="5"/>
      <c r="D13" s="5" t="str">
        <f>IF(TabellG13[[#This Row],[Plassering '#1]]="","",VLOOKUP(TabellG13[[#This Row],[Plassering '#1]],Poeng[],2,FALSE))</f>
        <v/>
      </c>
      <c r="E13" s="5"/>
      <c r="F13" s="5" t="str">
        <f>IF(TabellG13[[#This Row],[Plassering '#2]]="","",VLOOKUP(TabellG13[[#This Row],[Plassering '#2]],Poeng[],2,FALSE))</f>
        <v/>
      </c>
      <c r="G13" s="5">
        <v>7</v>
      </c>
      <c r="H13" s="5">
        <f>IF(TabellG13[[#This Row],[Plassering '#3]]="","",VLOOKUP(TabellG13[[#This Row],[Plassering '#3]],Poeng[],2,FALSE))</f>
        <v>36</v>
      </c>
      <c r="I13" s="5">
        <v>6</v>
      </c>
      <c r="J13" s="5">
        <f>IF(TabellG13[[#This Row],[Plassering '#4]]="","",VLOOKUP(TabellG13[[#This Row],[Plassering '#4]],Poeng[],2,FALSE))</f>
        <v>40</v>
      </c>
      <c r="K13" s="5">
        <v>7</v>
      </c>
      <c r="L13" s="5">
        <f>IF(TabellG13[[#This Row],[Plassering '#5]]="","",VLOOKUP(TabellG13[[#This Row],[Plassering '#5]],Poeng[],2,FALSE))</f>
        <v>36</v>
      </c>
      <c r="M13" s="5">
        <v>5</v>
      </c>
      <c r="N13" s="5">
        <f>IF(TabellG13[[#This Row],[Plassering '#6]]="","",VLOOKUP(TabellG13[[#This Row],[Plassering '#6]],Poeng[],2,FALSE))</f>
        <v>45</v>
      </c>
      <c r="O13" s="5" cm="1">
        <f t="array" ref="O13">IF(6-(COUNTBLANK(TabellG13[[#This Row],[P1]:[P6]]))&lt;4,"",SUM(LARGE(TabellG13[[#This Row],[P1]:[P6]],{1,2,3,4})))</f>
        <v>157</v>
      </c>
      <c r="P13" s="10" cm="1">
        <f t="array" ref="P13">IF(6-(COUNTBLANK(TabellG13[[#This Row],[P1]:[P6]]))&lt;4,SUM(TabellG13[[#This Row],[P1]:[P6]]),SUM(LARGE(TabellG13[[#This Row],[P1]:[P6]],{1,2,3,4})))</f>
        <v>157</v>
      </c>
      <c r="Q13" s="10">
        <f>IF(TabellG13[[#This Row],[Poeng Tellende]]="","",RANK(TabellG13[ [#This Row],[Poeng Tellende] ],TabellG13[Poeng Tellende],0))</f>
        <v>8</v>
      </c>
      <c r="R13" s="11" t="str">
        <f>TabellG13[[#This Row],[Poeng '#1]]</f>
        <v/>
      </c>
      <c r="S13" s="11" t="str">
        <f>TabellG13[[#This Row],[Poeng '#2]]</f>
        <v/>
      </c>
      <c r="T13" s="11">
        <f>TabellG13[[#This Row],[Poeng '#3]]</f>
        <v>36</v>
      </c>
      <c r="U13" s="11">
        <f>TabellG13[[#This Row],[Poeng '#4]]</f>
        <v>40</v>
      </c>
      <c r="V13" s="11">
        <f>TabellG13[[#This Row],[Poeng '#5]]</f>
        <v>36</v>
      </c>
      <c r="W13" s="11">
        <f>TabellG13[[#This Row],[Poeng '#6]]</f>
        <v>45</v>
      </c>
    </row>
    <row r="14" spans="1:23" x14ac:dyDescent="0.4">
      <c r="A14" t="s">
        <v>100</v>
      </c>
      <c r="B14" t="s">
        <v>10</v>
      </c>
      <c r="C14">
        <v>6</v>
      </c>
      <c r="D14" s="5">
        <f>IF(TabellG13[[#This Row],[Plassering '#1]]="","",VLOOKUP(TabellG13[[#This Row],[Plassering '#1]],Poeng[],2,FALSE))</f>
        <v>40</v>
      </c>
      <c r="E14" s="5">
        <v>9</v>
      </c>
      <c r="F14" s="5">
        <f>IF(TabellG13[[#This Row],[Plassering '#2]]="","",VLOOKUP(TabellG13[[#This Row],[Plassering '#2]],Poeng[],2,FALSE))</f>
        <v>29</v>
      </c>
      <c r="G14" s="5">
        <v>12</v>
      </c>
      <c r="H14" s="5">
        <f>IF(TabellG13[[#This Row],[Plassering '#3]]="","",VLOOKUP(TabellG13[[#This Row],[Plassering '#3]],Poeng[],2,FALSE))</f>
        <v>22</v>
      </c>
      <c r="I14" s="5">
        <v>9</v>
      </c>
      <c r="J14" s="5">
        <f>IF(TabellG13[[#This Row],[Plassering '#4]]="","",VLOOKUP(TabellG13[[#This Row],[Plassering '#4]],Poeng[],2,FALSE))</f>
        <v>29</v>
      </c>
      <c r="K14" s="5">
        <v>10</v>
      </c>
      <c r="L14" s="5">
        <f>IF(TabellG13[[#This Row],[Plassering '#5]]="","",VLOOKUP(TabellG13[[#This Row],[Plassering '#5]],Poeng[],2,FALSE))</f>
        <v>26</v>
      </c>
      <c r="M14" s="5">
        <v>8</v>
      </c>
      <c r="N14" s="5">
        <f>IF(TabellG13[[#This Row],[Plassering '#6]]="","",VLOOKUP(TabellG13[[#This Row],[Plassering '#6]],Poeng[],2,FALSE))</f>
        <v>32</v>
      </c>
      <c r="O14" s="5" cm="1">
        <f t="array" ref="O14">IF(6-(COUNTBLANK(TabellG13[[#This Row],[P1]:[P6]]))&lt;4,"",SUM(LARGE(TabellG13[[#This Row],[P1]:[P6]],{1,2,3,4})))</f>
        <v>130</v>
      </c>
      <c r="P14" s="10" cm="1">
        <f t="array" ref="P14">IF(6-(COUNTBLANK(TabellG13[[#This Row],[P1]:[P6]]))&lt;4,SUM(TabellG13[[#This Row],[P1]:[P6]]),SUM(LARGE(TabellG13[[#This Row],[P1]:[P6]],{1,2,3,4})))</f>
        <v>130</v>
      </c>
      <c r="Q14" s="10">
        <f>IF(TabellG13[[#This Row],[Poeng Tellende]]="","",RANK(TabellG13[ [#This Row],[Poeng Tellende] ],TabellG13[Poeng Tellende],0))</f>
        <v>9</v>
      </c>
      <c r="R14" s="11">
        <f>TabellG13[[#This Row],[Poeng '#1]]</f>
        <v>40</v>
      </c>
      <c r="S14" s="11">
        <f>TabellG13[[#This Row],[Poeng '#2]]</f>
        <v>29</v>
      </c>
      <c r="T14" s="11">
        <f>TabellG13[[#This Row],[Poeng '#3]]</f>
        <v>22</v>
      </c>
      <c r="U14" s="11">
        <f>TabellG13[[#This Row],[Poeng '#4]]</f>
        <v>29</v>
      </c>
      <c r="V14" s="11">
        <f>TabellG13[[#This Row],[Poeng '#5]]</f>
        <v>26</v>
      </c>
      <c r="W14" s="11">
        <f>TabellG13[[#This Row],[Poeng '#6]]</f>
        <v>32</v>
      </c>
    </row>
    <row r="15" spans="1:23" x14ac:dyDescent="0.4">
      <c r="A15" t="s">
        <v>101</v>
      </c>
      <c r="B15" t="s">
        <v>33</v>
      </c>
      <c r="C15">
        <v>7</v>
      </c>
      <c r="D15" s="5">
        <f>IF(TabellG13[[#This Row],[Plassering '#1]]="","",VLOOKUP(TabellG13[[#This Row],[Plassering '#1]],Poeng[],2,FALSE))</f>
        <v>36</v>
      </c>
      <c r="E15" s="5">
        <v>10</v>
      </c>
      <c r="F15" s="5">
        <f>IF(TabellG13[[#This Row],[Plassering '#2]]="","",VLOOKUP(TabellG13[[#This Row],[Plassering '#2]],Poeng[],2,FALSE))</f>
        <v>26</v>
      </c>
      <c r="G15" s="5">
        <v>14</v>
      </c>
      <c r="H15" s="5">
        <f>IF(TabellG13[[#This Row],[Plassering '#3]]="","",VLOOKUP(TabellG13[[#This Row],[Plassering '#3]],Poeng[],2,FALSE))</f>
        <v>18</v>
      </c>
      <c r="I15" s="5">
        <v>8</v>
      </c>
      <c r="J15" s="5">
        <f>IF(TabellG13[[#This Row],[Plassering '#4]]="","",VLOOKUP(TabellG13[[#This Row],[Plassering '#4]],Poeng[],2,FALSE))</f>
        <v>32</v>
      </c>
      <c r="K15" s="5">
        <v>13</v>
      </c>
      <c r="L15" s="5">
        <f>IF(TabellG13[[#This Row],[Plassering '#5]]="","",VLOOKUP(TabellG13[[#This Row],[Plassering '#5]],Poeng[],2,FALSE))</f>
        <v>20</v>
      </c>
      <c r="M15" s="5"/>
      <c r="N15" s="5" t="str">
        <f>IF(TabellG13[[#This Row],[Plassering '#6]]="","",VLOOKUP(TabellG13[[#This Row],[Plassering '#6]],Poeng[],2,FALSE))</f>
        <v/>
      </c>
      <c r="O15" s="5" cm="1">
        <f t="array" ref="O15">IF(6-(COUNTBLANK(TabellG13[[#This Row],[P1]:[P6]]))&lt;4,"",SUM(LARGE(TabellG13[[#This Row],[P1]:[P6]],{1,2,3,4})))</f>
        <v>114</v>
      </c>
      <c r="P15" s="10" cm="1">
        <f t="array" ref="P15">IF(6-(COUNTBLANK(TabellG13[[#This Row],[P1]:[P6]]))&lt;4,SUM(TabellG13[[#This Row],[P1]:[P6]]),SUM(LARGE(TabellG13[[#This Row],[P1]:[P6]],{1,2,3,4})))</f>
        <v>114</v>
      </c>
      <c r="Q15" s="10">
        <f>IF(TabellG13[[#This Row],[Poeng Tellende]]="","",RANK(TabellG13[ [#This Row],[Poeng Tellende] ],TabellG13[Poeng Tellende],0))</f>
        <v>10</v>
      </c>
      <c r="R15" s="11">
        <f>TabellG13[[#This Row],[Poeng '#1]]</f>
        <v>36</v>
      </c>
      <c r="S15" s="11">
        <f>TabellG13[[#This Row],[Poeng '#2]]</f>
        <v>26</v>
      </c>
      <c r="T15" s="11">
        <f>TabellG13[[#This Row],[Poeng '#3]]</f>
        <v>18</v>
      </c>
      <c r="U15" s="11">
        <f>TabellG13[[#This Row],[Poeng '#4]]</f>
        <v>32</v>
      </c>
      <c r="V15" s="11">
        <f>TabellG13[[#This Row],[Poeng '#5]]</f>
        <v>20</v>
      </c>
      <c r="W15" s="11" t="str">
        <f>TabellG13[[#This Row],[Poeng '#6]]</f>
        <v/>
      </c>
    </row>
    <row r="16" spans="1:23" x14ac:dyDescent="0.4">
      <c r="A16" t="s">
        <v>234</v>
      </c>
      <c r="B16" t="s">
        <v>21</v>
      </c>
      <c r="C16" s="5"/>
      <c r="D16" s="5" t="str">
        <f>IF(TabellG13[[#This Row],[Plassering '#1]]="","",VLOOKUP(TabellG13[[#This Row],[Plassering '#1]],Poeng[],2,FALSE))</f>
        <v/>
      </c>
      <c r="E16" s="5">
        <v>7</v>
      </c>
      <c r="F16" s="5">
        <f>IF(TabellG13[[#This Row],[Plassering '#2]]="","",VLOOKUP(TabellG13[[#This Row],[Plassering '#2]],Poeng[],2,FALSE))</f>
        <v>36</v>
      </c>
      <c r="G16" s="5">
        <v>10</v>
      </c>
      <c r="H16" s="5">
        <f>IF(TabellG13[[#This Row],[Plassering '#3]]="","",VLOOKUP(TabellG13[[#This Row],[Plassering '#3]],Poeng[],2,FALSE))</f>
        <v>26</v>
      </c>
      <c r="I16" s="5"/>
      <c r="J16" s="5" t="str">
        <f>IF(TabellG13[[#This Row],[Plassering '#4]]="","",VLOOKUP(TabellG13[[#This Row],[Plassering '#4]],Poeng[],2,FALSE))</f>
        <v/>
      </c>
      <c r="K16" s="5">
        <v>12</v>
      </c>
      <c r="L16" s="5">
        <f>IF(TabellG13[[#This Row],[Plassering '#5]]="","",VLOOKUP(TabellG13[[#This Row],[Plassering '#5]],Poeng[],2,FALSE))</f>
        <v>22</v>
      </c>
      <c r="M16" s="5">
        <v>9</v>
      </c>
      <c r="N16" s="5">
        <f>IF(TabellG13[[#This Row],[Plassering '#6]]="","",VLOOKUP(TabellG13[[#This Row],[Plassering '#6]],Poeng[],2,FALSE))</f>
        <v>29</v>
      </c>
      <c r="O16" s="5" cm="1">
        <f t="array" ref="O16">IF(6-(COUNTBLANK(TabellG13[[#This Row],[P1]:[P6]]))&lt;4,"",SUM(LARGE(TabellG13[[#This Row],[P1]:[P6]],{1,2,3,4})))</f>
        <v>113</v>
      </c>
      <c r="P16" s="10" cm="1">
        <f t="array" ref="P16">IF(6-(COUNTBLANK(TabellG13[[#This Row],[P1]:[P6]]))&lt;4,SUM(TabellG13[[#This Row],[P1]:[P6]]),SUM(LARGE(TabellG13[[#This Row],[P1]:[P6]],{1,2,3,4})))</f>
        <v>113</v>
      </c>
      <c r="Q16" s="10">
        <f>IF(TabellG13[[#This Row],[Poeng Tellende]]="","",RANK(TabellG13[ [#This Row],[Poeng Tellende] ],TabellG13[Poeng Tellende],0))</f>
        <v>11</v>
      </c>
      <c r="R16" s="11" t="str">
        <f>TabellG13[[#This Row],[Poeng '#1]]</f>
        <v/>
      </c>
      <c r="S16" s="11">
        <f>TabellG13[[#This Row],[Poeng '#2]]</f>
        <v>36</v>
      </c>
      <c r="T16" s="11">
        <f>TabellG13[[#This Row],[Poeng '#3]]</f>
        <v>26</v>
      </c>
      <c r="U16" s="11" t="str">
        <f>TabellG13[[#This Row],[Poeng '#4]]</f>
        <v/>
      </c>
      <c r="V16" s="11">
        <f>TabellG13[[#This Row],[Poeng '#5]]</f>
        <v>22</v>
      </c>
      <c r="W16" s="11">
        <f>TabellG13[[#This Row],[Poeng '#6]]</f>
        <v>29</v>
      </c>
    </row>
    <row r="17" spans="1:23" x14ac:dyDescent="0.4">
      <c r="A17" t="s">
        <v>233</v>
      </c>
      <c r="B17" t="s">
        <v>34</v>
      </c>
      <c r="C17" s="5"/>
      <c r="D17" s="5" t="str">
        <f>IF(TabellG13[[#This Row],[Plassering '#1]]="","",VLOOKUP(TabellG13[[#This Row],[Plassering '#1]],Poeng[],2,FALSE))</f>
        <v/>
      </c>
      <c r="E17" s="5">
        <v>6</v>
      </c>
      <c r="F17" s="5">
        <f>IF(TabellG13[[#This Row],[Plassering '#2]]="","",VLOOKUP(TabellG13[[#This Row],[Plassering '#2]],Poeng[],2,FALSE))</f>
        <v>40</v>
      </c>
      <c r="G17" s="5"/>
      <c r="H17" s="5" t="str">
        <f>IF(TabellG13[[#This Row],[Plassering '#3]]="","",VLOOKUP(TabellG13[[#This Row],[Plassering '#3]],Poeng[],2,FALSE))</f>
        <v/>
      </c>
      <c r="I17" s="5">
        <v>7</v>
      </c>
      <c r="J17" s="5">
        <f>IF(TabellG13[[#This Row],[Plassering '#4]]="","",VLOOKUP(TabellG13[[#This Row],[Plassering '#4]],Poeng[],2,FALSE))</f>
        <v>36</v>
      </c>
      <c r="K17" s="5"/>
      <c r="L17" s="5" t="str">
        <f>IF(TabellG13[[#This Row],[Plassering '#5]]="","",VLOOKUP(TabellG13[[#This Row],[Plassering '#5]],Poeng[],2,FALSE))</f>
        <v/>
      </c>
      <c r="M17" s="5">
        <v>6</v>
      </c>
      <c r="N17" s="5">
        <f>IF(TabellG13[[#This Row],[Plassering '#6]]="","",VLOOKUP(TabellG13[[#This Row],[Plassering '#6]],Poeng[],2,FALSE))</f>
        <v>40</v>
      </c>
      <c r="O17" s="5" t="str" cm="1">
        <f t="array" ref="O17">IF(6-(COUNTBLANK(TabellG13[[#This Row],[P1]:[P6]]))&lt;4,"",SUM(LARGE(TabellG13[[#This Row],[P1]:[P6]],{1,2,3,4})))</f>
        <v/>
      </c>
      <c r="P17" s="10" cm="1">
        <f t="array" ref="P17">IF(6-(COUNTBLANK(TabellG13[[#This Row],[P1]:[P6]]))&lt;4,SUM(TabellG13[[#This Row],[P1]:[P6]]),SUM(LARGE(TabellG13[[#This Row],[P1]:[P6]],{1,2,3,4})))</f>
        <v>116</v>
      </c>
      <c r="Q17" s="10" t="str">
        <f>IF(TabellG13[[#This Row],[Poeng Tellende]]="","",RANK(TabellG13[ [#This Row],[Poeng Tellende] ],TabellG13[Poeng Tellende],0))</f>
        <v/>
      </c>
      <c r="R17" s="11" t="str">
        <f>TabellG13[[#This Row],[Poeng '#1]]</f>
        <v/>
      </c>
      <c r="S17" s="11">
        <f>TabellG13[[#This Row],[Poeng '#2]]</f>
        <v>40</v>
      </c>
      <c r="T17" s="11" t="str">
        <f>TabellG13[[#This Row],[Poeng '#3]]</f>
        <v/>
      </c>
      <c r="U17" s="11">
        <f>TabellG13[[#This Row],[Poeng '#4]]</f>
        <v>36</v>
      </c>
      <c r="V17" s="11" t="str">
        <f>TabellG13[[#This Row],[Poeng '#5]]</f>
        <v/>
      </c>
      <c r="W17" s="11">
        <f>TabellG13[[#This Row],[Poeng '#6]]</f>
        <v>40</v>
      </c>
    </row>
    <row r="18" spans="1:23" x14ac:dyDescent="0.4">
      <c r="A18" t="s">
        <v>329</v>
      </c>
      <c r="B18" t="s">
        <v>232</v>
      </c>
      <c r="C18" s="5"/>
      <c r="D18" s="5" t="str">
        <f>IF(TabellG13[[#This Row],[Plassering '#1]]="","",VLOOKUP(TabellG13[[#This Row],[Plassering '#1]],Poeng[],2,FALSE))</f>
        <v/>
      </c>
      <c r="E18" s="5"/>
      <c r="F18" s="5" t="str">
        <f>IF(TabellG13[[#This Row],[Plassering '#2]]="","",VLOOKUP(TabellG13[[#This Row],[Plassering '#2]],Poeng[],2,FALSE))</f>
        <v/>
      </c>
      <c r="G18" s="5"/>
      <c r="H18" s="5" t="str">
        <f>IF(TabellG13[[#This Row],[Plassering '#3]]="","",VLOOKUP(TabellG13[[#This Row],[Plassering '#3]],Poeng[],2,FALSE))</f>
        <v/>
      </c>
      <c r="I18" s="5">
        <v>4</v>
      </c>
      <c r="J18" s="5">
        <f>IF(TabellG13[[#This Row],[Plassering '#4]]="","",VLOOKUP(TabellG13[[#This Row],[Plassering '#4]],Poeng[],2,FALSE))</f>
        <v>50</v>
      </c>
      <c r="K18" s="5">
        <v>9</v>
      </c>
      <c r="L18" s="5">
        <f>IF(TabellG13[[#This Row],[Plassering '#5]]="","",VLOOKUP(TabellG13[[#This Row],[Plassering '#5]],Poeng[],2,FALSE))</f>
        <v>29</v>
      </c>
      <c r="M18" s="5">
        <v>7</v>
      </c>
      <c r="N18" s="5">
        <f>IF(TabellG13[[#This Row],[Plassering '#6]]="","",VLOOKUP(TabellG13[[#This Row],[Plassering '#6]],Poeng[],2,FALSE))</f>
        <v>36</v>
      </c>
      <c r="O18" s="5" t="str" cm="1">
        <f t="array" ref="O18">IF(6-(COUNTBLANK(TabellG13[[#This Row],[P1]:[P6]]))&lt;4,"",SUM(LARGE(TabellG13[[#This Row],[P1]:[P6]],{1,2,3,4})))</f>
        <v/>
      </c>
      <c r="P18" s="10" cm="1">
        <f t="array" ref="P18">IF(6-(COUNTBLANK(TabellG13[[#This Row],[P1]:[P6]]))&lt;4,SUM(TabellG13[[#This Row],[P1]:[P6]]),SUM(LARGE(TabellG13[[#This Row],[P1]:[P6]],{1,2,3,4})))</f>
        <v>115</v>
      </c>
      <c r="Q18" s="10" t="str">
        <f>IF(TabellG13[[#This Row],[Poeng Tellende]]="","",RANK(TabellG13[ [#This Row],[Poeng Tellende] ],TabellG13[Poeng Tellende],0))</f>
        <v/>
      </c>
      <c r="R18" s="11" t="str">
        <f>TabellG13[[#This Row],[Poeng '#1]]</f>
        <v/>
      </c>
      <c r="S18" s="11" t="str">
        <f>TabellG13[[#This Row],[Poeng '#2]]</f>
        <v/>
      </c>
      <c r="T18" s="11" t="str">
        <f>TabellG13[[#This Row],[Poeng '#3]]</f>
        <v/>
      </c>
      <c r="U18" s="11">
        <f>TabellG13[[#This Row],[Poeng '#4]]</f>
        <v>50</v>
      </c>
      <c r="V18" s="11">
        <f>TabellG13[[#This Row],[Poeng '#5]]</f>
        <v>29</v>
      </c>
      <c r="W18" s="11">
        <f>TabellG13[[#This Row],[Poeng '#6]]</f>
        <v>36</v>
      </c>
    </row>
    <row r="19" spans="1:23" x14ac:dyDescent="0.4">
      <c r="A19" t="s">
        <v>363</v>
      </c>
      <c r="B19"/>
      <c r="C19" s="5"/>
      <c r="D19" s="5" t="str">
        <f>IF(TabellG13[[#This Row],[Plassering '#1]]="","",VLOOKUP(TabellG13[[#This Row],[Plassering '#1]],Poeng[],2,FALSE))</f>
        <v/>
      </c>
      <c r="E19" s="5"/>
      <c r="F19" s="5" t="str">
        <f>IF(TabellG13[[#This Row],[Plassering '#2]]="","",VLOOKUP(TabellG13[[#This Row],[Plassering '#2]],Poeng[],2,FALSE))</f>
        <v/>
      </c>
      <c r="G19" s="5"/>
      <c r="H19" s="5" t="str">
        <f>IF(TabellG13[[#This Row],[Plassering '#3]]="","",VLOOKUP(TabellG13[[#This Row],[Plassering '#3]],Poeng[],2,FALSE))</f>
        <v/>
      </c>
      <c r="I19" s="5"/>
      <c r="J19" s="5" t="str">
        <f>IF(TabellG13[[#This Row],[Plassering '#4]]="","",VLOOKUP(TabellG13[[#This Row],[Plassering '#4]],Poeng[],2,FALSE))</f>
        <v/>
      </c>
      <c r="K19" s="5"/>
      <c r="L19" s="5" t="str">
        <f>IF(TabellG13[[#This Row],[Plassering '#5]]="","",VLOOKUP(TabellG13[[#This Row],[Plassering '#5]],Poeng[],2,FALSE))</f>
        <v/>
      </c>
      <c r="M19" s="5">
        <v>10</v>
      </c>
      <c r="N19" s="5">
        <f>IF(TabellG13[[#This Row],[Plassering '#6]]="","",VLOOKUP(TabellG13[[#This Row],[Plassering '#6]],Poeng[],2,FALSE))</f>
        <v>26</v>
      </c>
      <c r="O19" s="5" t="str" cm="1">
        <f t="array" ref="O19">IF(6-(COUNTBLANK(TabellG13[[#This Row],[P1]:[P6]]))&lt;4,"",SUM(LARGE(TabellG13[[#This Row],[P1]:[P6]],{1,2,3,4})))</f>
        <v/>
      </c>
      <c r="P19" s="10" cm="1">
        <f t="array" ref="P19">IF(6-(COUNTBLANK(TabellG13[[#This Row],[P1]:[P6]]))&lt;4,SUM(TabellG13[[#This Row],[P1]:[P6]]),SUM(LARGE(TabellG13[[#This Row],[P1]:[P6]],{1,2,3,4})))</f>
        <v>26</v>
      </c>
      <c r="Q19" s="10" t="str">
        <f>IF(TabellG13[[#This Row],[Poeng Tellende]]="","",RANK(TabellG13[ [#This Row],[Poeng Tellende] ],TabellG13[Poeng Tellende],0))</f>
        <v/>
      </c>
      <c r="R19" s="11" t="str">
        <f>TabellG13[[#This Row],[Poeng '#1]]</f>
        <v/>
      </c>
      <c r="S19" s="11" t="str">
        <f>TabellG13[[#This Row],[Poeng '#2]]</f>
        <v/>
      </c>
      <c r="T19" s="11" t="str">
        <f>TabellG13[[#This Row],[Poeng '#3]]</f>
        <v/>
      </c>
      <c r="U19" s="11" t="str">
        <f>TabellG13[[#This Row],[Poeng '#4]]</f>
        <v/>
      </c>
      <c r="V19" s="11" t="str">
        <f>TabellG13[[#This Row],[Poeng '#5]]</f>
        <v/>
      </c>
      <c r="W19" s="11">
        <f>TabellG13[[#This Row],[Poeng '#6]]</f>
        <v>26</v>
      </c>
    </row>
    <row r="20" spans="1:23" x14ac:dyDescent="0.4">
      <c r="A20" t="s">
        <v>235</v>
      </c>
      <c r="B20" t="s">
        <v>6</v>
      </c>
      <c r="C20" s="5"/>
      <c r="D20" s="5" t="str">
        <f>IF(TabellG13[[#This Row],[Plassering '#1]]="","",VLOOKUP(TabellG13[[#This Row],[Plassering '#1]],Poeng[],2,FALSE))</f>
        <v/>
      </c>
      <c r="E20" s="5">
        <v>8</v>
      </c>
      <c r="F20" s="5">
        <f>IF(TabellG13[[#This Row],[Plassering '#2]]="","",VLOOKUP(TabellG13[[#This Row],[Plassering '#2]],Poeng[],2,FALSE))</f>
        <v>32</v>
      </c>
      <c r="G20" s="5"/>
      <c r="H20" s="5" t="str">
        <f>IF(TabellG13[[#This Row],[Plassering '#3]]="","",VLOOKUP(TabellG13[[#This Row],[Plassering '#3]],Poeng[],2,FALSE))</f>
        <v/>
      </c>
      <c r="I20" s="5">
        <v>10</v>
      </c>
      <c r="J20" s="5">
        <f>IF(TabellG13[[#This Row],[Plassering '#4]]="","",VLOOKUP(TabellG13[[#This Row],[Plassering '#4]],Poeng[],2,FALSE))</f>
        <v>26</v>
      </c>
      <c r="K20" s="5"/>
      <c r="L20" s="5" t="str">
        <f>IF(TabellG13[[#This Row],[Plassering '#5]]="","",VLOOKUP(TabellG13[[#This Row],[Plassering '#5]],Poeng[],2,FALSE))</f>
        <v/>
      </c>
      <c r="M20" s="5"/>
      <c r="N20" s="5" t="str">
        <f>IF(TabellG13[[#This Row],[Plassering '#6]]="","",VLOOKUP(TabellG13[[#This Row],[Plassering '#6]],Poeng[],2,FALSE))</f>
        <v/>
      </c>
      <c r="O20" s="5" t="str" cm="1">
        <f t="array" ref="O20">IF(6-(COUNTBLANK(TabellG13[[#This Row],[P1]:[P6]]))&lt;4,"",SUM(LARGE(TabellG13[[#This Row],[P1]:[P6]],{1,2,3,4})))</f>
        <v/>
      </c>
      <c r="P20" s="10" cm="1">
        <f t="array" ref="P20">IF(6-(COUNTBLANK(TabellG13[[#This Row],[P1]:[P6]]))&lt;4,SUM(TabellG13[[#This Row],[P1]:[P6]]),SUM(LARGE(TabellG13[[#This Row],[P1]:[P6]],{1,2,3,4})))</f>
        <v>58</v>
      </c>
      <c r="Q20" s="10" t="str">
        <f>IF(TabellG13[[#This Row],[Poeng Tellende]]="","",RANK(TabellG13[ [#This Row],[Poeng Tellende] ],TabellG13[Poeng Tellende],0))</f>
        <v/>
      </c>
      <c r="R20" s="11" t="str">
        <f>TabellG13[[#This Row],[Poeng '#1]]</f>
        <v/>
      </c>
      <c r="S20" s="11">
        <f>TabellG13[[#This Row],[Poeng '#2]]</f>
        <v>32</v>
      </c>
      <c r="T20" s="11" t="str">
        <f>TabellG13[[#This Row],[Poeng '#3]]</f>
        <v/>
      </c>
      <c r="U20" s="11">
        <f>TabellG13[[#This Row],[Poeng '#4]]</f>
        <v>26</v>
      </c>
      <c r="V20" s="11" t="str">
        <f>TabellG13[[#This Row],[Poeng '#5]]</f>
        <v/>
      </c>
      <c r="W20" s="11" t="str">
        <f>TabellG13[[#This Row],[Poeng '#6]]</f>
        <v/>
      </c>
    </row>
    <row r="21" spans="1:23" x14ac:dyDescent="0.4">
      <c r="A21" t="s">
        <v>278</v>
      </c>
      <c r="B21" t="s">
        <v>6</v>
      </c>
      <c r="C21" s="5"/>
      <c r="D21" s="5" t="str">
        <f>IF(TabellG13[[#This Row],[Plassering '#1]]="","",VLOOKUP(TabellG13[[#This Row],[Plassering '#1]],Poeng[],2,FALSE))</f>
        <v/>
      </c>
      <c r="E21" s="5"/>
      <c r="F21" s="5" t="str">
        <f>IF(TabellG13[[#This Row],[Plassering '#2]]="","",VLOOKUP(TabellG13[[#This Row],[Plassering '#2]],Poeng[],2,FALSE))</f>
        <v/>
      </c>
      <c r="G21" s="5">
        <v>5</v>
      </c>
      <c r="H21" s="5">
        <f>IF(TabellG13[[#This Row],[Plassering '#3]]="","",VLOOKUP(TabellG13[[#This Row],[Plassering '#3]],Poeng[],2,FALSE))</f>
        <v>45</v>
      </c>
      <c r="I21" s="5"/>
      <c r="J21" s="5" t="str">
        <f>IF(TabellG13[[#This Row],[Plassering '#4]]="","",VLOOKUP(TabellG13[[#This Row],[Plassering '#4]],Poeng[],2,FALSE))</f>
        <v/>
      </c>
      <c r="K21" s="5">
        <v>3</v>
      </c>
      <c r="L21" s="5">
        <f>IF(TabellG13[[#This Row],[Plassering '#5]]="","",VLOOKUP(TabellG13[[#This Row],[Plassering '#5]],Poeng[],2,FALSE))</f>
        <v>60</v>
      </c>
      <c r="M21" s="5"/>
      <c r="N21" s="5" t="str">
        <f>IF(TabellG13[[#This Row],[Plassering '#6]]="","",VLOOKUP(TabellG13[[#This Row],[Plassering '#6]],Poeng[],2,FALSE))</f>
        <v/>
      </c>
      <c r="O21" s="5" t="str" cm="1">
        <f t="array" ref="O21">IF(6-(COUNTBLANK(TabellG13[[#This Row],[P1]:[P6]]))&lt;4,"",SUM(LARGE(TabellG13[[#This Row],[P1]:[P6]],{1,2,3,4})))</f>
        <v/>
      </c>
      <c r="P21" s="10" cm="1">
        <f t="array" ref="P21">IF(6-(COUNTBLANK(TabellG13[[#This Row],[P1]:[P6]]))&lt;4,SUM(TabellG13[[#This Row],[P1]:[P6]]),SUM(LARGE(TabellG13[[#This Row],[P1]:[P6]],{1,2,3,4})))</f>
        <v>105</v>
      </c>
      <c r="Q21" s="10" t="str">
        <f>IF(TabellG13[[#This Row],[Poeng Tellende]]="","",RANK(TabellG13[ [#This Row],[Poeng Tellende] ],TabellG13[Poeng Tellende],0))</f>
        <v/>
      </c>
      <c r="R21" s="11" t="str">
        <f>TabellG13[[#This Row],[Poeng '#1]]</f>
        <v/>
      </c>
      <c r="S21" s="11" t="str">
        <f>TabellG13[[#This Row],[Poeng '#2]]</f>
        <v/>
      </c>
      <c r="T21" s="11">
        <f>TabellG13[[#This Row],[Poeng '#3]]</f>
        <v>45</v>
      </c>
      <c r="U21" s="11" t="str">
        <f>TabellG13[[#This Row],[Poeng '#4]]</f>
        <v/>
      </c>
      <c r="V21" s="11">
        <f>TabellG13[[#This Row],[Poeng '#5]]</f>
        <v>60</v>
      </c>
      <c r="W21" s="11" t="str">
        <f>TabellG13[[#This Row],[Poeng '#6]]</f>
        <v/>
      </c>
    </row>
    <row r="22" spans="1:23" x14ac:dyDescent="0.4">
      <c r="A22" t="s">
        <v>231</v>
      </c>
      <c r="B22" t="s">
        <v>232</v>
      </c>
      <c r="C22" s="5"/>
      <c r="D22" s="5" t="str">
        <f>IF(TabellG13[[#This Row],[Plassering '#1]]="","",VLOOKUP(TabellG13[[#This Row],[Plassering '#1]],Poeng[],2,FALSE))</f>
        <v/>
      </c>
      <c r="E22" s="5">
        <v>4</v>
      </c>
      <c r="F22" s="5">
        <f>IF(TabellG13[[#This Row],[Plassering '#2]]="","",VLOOKUP(TabellG13[[#This Row],[Plassering '#2]],Poeng[],2,FALSE))</f>
        <v>50</v>
      </c>
      <c r="G22" s="5"/>
      <c r="H22" s="5" t="str">
        <f>IF(TabellG13[[#This Row],[Plassering '#3]]="","",VLOOKUP(TabellG13[[#This Row],[Plassering '#3]],Poeng[],2,FALSE))</f>
        <v/>
      </c>
      <c r="I22" s="5"/>
      <c r="J22" s="5" t="str">
        <f>IF(TabellG13[[#This Row],[Plassering '#4]]="","",VLOOKUP(TabellG13[[#This Row],[Plassering '#4]],Poeng[],2,FALSE))</f>
        <v/>
      </c>
      <c r="K22" s="5"/>
      <c r="L22" s="5" t="str">
        <f>IF(TabellG13[[#This Row],[Plassering '#5]]="","",VLOOKUP(TabellG13[[#This Row],[Plassering '#5]],Poeng[],2,FALSE))</f>
        <v/>
      </c>
      <c r="M22" s="5"/>
      <c r="N22" s="5" t="str">
        <f>IF(TabellG13[[#This Row],[Plassering '#6]]="","",VLOOKUP(TabellG13[[#This Row],[Plassering '#6]],Poeng[],2,FALSE))</f>
        <v/>
      </c>
      <c r="O22" s="5" t="str" cm="1">
        <f t="array" ref="O22">IF(6-(COUNTBLANK(TabellG13[[#This Row],[P1]:[P6]]))&lt;4,"",SUM(LARGE(TabellG13[[#This Row],[P1]:[P6]],{1,2,3,4})))</f>
        <v/>
      </c>
      <c r="P22" s="10" cm="1">
        <f t="array" ref="P22">IF(6-(COUNTBLANK(TabellG13[[#This Row],[P1]:[P6]]))&lt;4,SUM(TabellG13[[#This Row],[P1]:[P6]]),SUM(LARGE(TabellG13[[#This Row],[P1]:[P6]],{1,2,3,4})))</f>
        <v>50</v>
      </c>
      <c r="Q22" s="10" t="str">
        <f>IF(TabellG13[[#This Row],[Poeng Tellende]]="","",RANK(TabellG13[ [#This Row],[Poeng Tellende] ],TabellG13[Poeng Tellende],0))</f>
        <v/>
      </c>
      <c r="R22" s="11" t="str">
        <f>TabellG13[[#This Row],[Poeng '#1]]</f>
        <v/>
      </c>
      <c r="S22" s="11">
        <f>TabellG13[[#This Row],[Poeng '#2]]</f>
        <v>50</v>
      </c>
      <c r="T22" s="11" t="str">
        <f>TabellG13[[#This Row],[Poeng '#3]]</f>
        <v/>
      </c>
      <c r="U22" s="11" t="str">
        <f>TabellG13[[#This Row],[Poeng '#4]]</f>
        <v/>
      </c>
      <c r="V22" s="11" t="str">
        <f>TabellG13[[#This Row],[Poeng '#5]]</f>
        <v/>
      </c>
      <c r="W22" s="11" t="str">
        <f>TabellG13[[#This Row],[Poeng '#6]]</f>
        <v/>
      </c>
    </row>
    <row r="23" spans="1:23" x14ac:dyDescent="0.4">
      <c r="A23" t="s">
        <v>282</v>
      </c>
      <c r="B23" t="s">
        <v>283</v>
      </c>
      <c r="C23" s="5"/>
      <c r="D23" s="5" t="str">
        <f>IF(TabellG13[[#This Row],[Plassering '#1]]="","",VLOOKUP(TabellG13[[#This Row],[Plassering '#1]],Poeng[],2,FALSE))</f>
        <v/>
      </c>
      <c r="E23" s="5"/>
      <c r="F23" s="5" t="str">
        <f>IF(TabellG13[[#This Row],[Plassering '#2]]="","",VLOOKUP(TabellG13[[#This Row],[Plassering '#2]],Poeng[],2,FALSE))</f>
        <v/>
      </c>
      <c r="G23" s="5">
        <v>13</v>
      </c>
      <c r="H23" s="5">
        <f>IF(TabellG13[[#This Row],[Plassering '#3]]="","",VLOOKUP(TabellG13[[#This Row],[Plassering '#3]],Poeng[],2,FALSE))</f>
        <v>20</v>
      </c>
      <c r="I23" s="5"/>
      <c r="J23" s="5" t="str">
        <f>IF(TabellG13[[#This Row],[Plassering '#4]]="","",VLOOKUP(TabellG13[[#This Row],[Plassering '#4]],Poeng[],2,FALSE))</f>
        <v/>
      </c>
      <c r="K23" s="5">
        <v>11</v>
      </c>
      <c r="L23" s="5">
        <f>IF(TabellG13[[#This Row],[Plassering '#5]]="","",VLOOKUP(TabellG13[[#This Row],[Plassering '#5]],Poeng[],2,FALSE))</f>
        <v>24</v>
      </c>
      <c r="M23" s="5"/>
      <c r="N23" s="5" t="str">
        <f>IF(TabellG13[[#This Row],[Plassering '#6]]="","",VLOOKUP(TabellG13[[#This Row],[Plassering '#6]],Poeng[],2,FALSE))</f>
        <v/>
      </c>
      <c r="O23" s="5" t="str" cm="1">
        <f t="array" ref="O23">IF(6-(COUNTBLANK(TabellG13[[#This Row],[P1]:[P6]]))&lt;4,"",SUM(LARGE(TabellG13[[#This Row],[P1]:[P6]],{1,2,3,4})))</f>
        <v/>
      </c>
      <c r="P23" s="10" cm="1">
        <f t="array" ref="P23">IF(6-(COUNTBLANK(TabellG13[[#This Row],[P1]:[P6]]))&lt;4,SUM(TabellG13[[#This Row],[P1]:[P6]]),SUM(LARGE(TabellG13[[#This Row],[P1]:[P6]],{1,2,3,4})))</f>
        <v>44</v>
      </c>
      <c r="Q23" s="10" t="str">
        <f>IF(TabellG13[[#This Row],[Poeng Tellende]]="","",RANK(TabellG13[ [#This Row],[Poeng Tellende] ],TabellG13[Poeng Tellende],0))</f>
        <v/>
      </c>
      <c r="R23" s="11" t="str">
        <f>TabellG13[[#This Row],[Poeng '#1]]</f>
        <v/>
      </c>
      <c r="S23" s="11" t="str">
        <f>TabellG13[[#This Row],[Poeng '#2]]</f>
        <v/>
      </c>
      <c r="T23" s="11">
        <f>TabellG13[[#This Row],[Poeng '#3]]</f>
        <v>20</v>
      </c>
      <c r="U23" s="11" t="str">
        <f>TabellG13[[#This Row],[Poeng '#4]]</f>
        <v/>
      </c>
      <c r="V23" s="11">
        <f>TabellG13[[#This Row],[Poeng '#5]]</f>
        <v>24</v>
      </c>
      <c r="W23" s="11" t="str">
        <f>TabellG13[[#This Row],[Poeng '#6]]</f>
        <v/>
      </c>
    </row>
    <row r="24" spans="1:23" x14ac:dyDescent="0.4">
      <c r="A24" t="s">
        <v>280</v>
      </c>
      <c r="B24" t="s">
        <v>6</v>
      </c>
      <c r="C24" s="5"/>
      <c r="D24" s="5" t="str">
        <f>IF(TabellG13[[#This Row],[Plassering '#1]]="","",VLOOKUP(TabellG13[[#This Row],[Plassering '#1]],Poeng[],2,FALSE))</f>
        <v/>
      </c>
      <c r="E24" s="5"/>
      <c r="F24" s="5" t="str">
        <f>IF(TabellG13[[#This Row],[Plassering '#2]]="","",VLOOKUP(TabellG13[[#This Row],[Plassering '#2]],Poeng[],2,FALSE))</f>
        <v/>
      </c>
      <c r="G24" s="5">
        <v>8</v>
      </c>
      <c r="H24" s="5">
        <f>IF(TabellG13[[#This Row],[Plassering '#3]]="","",VLOOKUP(TabellG13[[#This Row],[Plassering '#3]],Poeng[],2,FALSE))</f>
        <v>32</v>
      </c>
      <c r="I24" s="5"/>
      <c r="J24" s="5" t="str">
        <f>IF(TabellG13[[#This Row],[Plassering '#4]]="","",VLOOKUP(TabellG13[[#This Row],[Plassering '#4]],Poeng[],2,FALSE))</f>
        <v/>
      </c>
      <c r="K24" s="5"/>
      <c r="L24" s="5" t="str">
        <f>IF(TabellG13[[#This Row],[Plassering '#5]]="","",VLOOKUP(TabellG13[[#This Row],[Plassering '#5]],Poeng[],2,FALSE))</f>
        <v/>
      </c>
      <c r="M24" s="5"/>
      <c r="N24" s="5" t="str">
        <f>IF(TabellG13[[#This Row],[Plassering '#6]]="","",VLOOKUP(TabellG13[[#This Row],[Plassering '#6]],Poeng[],2,FALSE))</f>
        <v/>
      </c>
      <c r="O24" s="5" t="str" cm="1">
        <f t="array" ref="O24">IF(6-(COUNTBLANK(TabellG13[[#This Row],[P1]:[P6]]))&lt;4,"",SUM(LARGE(TabellG13[[#This Row],[P1]:[P6]],{1,2,3,4})))</f>
        <v/>
      </c>
      <c r="P24" s="10" cm="1">
        <f t="array" ref="P24">IF(6-(COUNTBLANK(TabellG13[[#This Row],[P1]:[P6]]))&lt;4,SUM(TabellG13[[#This Row],[P1]:[P6]]),SUM(LARGE(TabellG13[[#This Row],[P1]:[P6]],{1,2,3,4})))</f>
        <v>32</v>
      </c>
      <c r="Q24" s="10" t="str">
        <f>IF(TabellG13[[#This Row],[Poeng Tellende]]="","",RANK(TabellG13[ [#This Row],[Poeng Tellende] ],TabellG13[Poeng Tellende],0))</f>
        <v/>
      </c>
      <c r="R24" s="11" t="str">
        <f>TabellG13[[#This Row],[Poeng '#1]]</f>
        <v/>
      </c>
      <c r="S24" s="11" t="str">
        <f>TabellG13[[#This Row],[Poeng '#2]]</f>
        <v/>
      </c>
      <c r="T24" s="11">
        <f>TabellG13[[#This Row],[Poeng '#3]]</f>
        <v>32</v>
      </c>
      <c r="U24" s="11" t="str">
        <f>TabellG13[[#This Row],[Poeng '#4]]</f>
        <v/>
      </c>
      <c r="V24" s="11" t="str">
        <f>TabellG13[[#This Row],[Poeng '#5]]</f>
        <v/>
      </c>
      <c r="W24" s="11" t="str">
        <f>TabellG13[[#This Row],[Poeng '#6]]</f>
        <v/>
      </c>
    </row>
    <row r="25" spans="1:23" x14ac:dyDescent="0.4">
      <c r="A25"/>
      <c r="B25"/>
      <c r="C25" s="5"/>
      <c r="D25" s="5" t="str">
        <f>IF(TabellG13[[#This Row],[Plassering '#1]]="","",VLOOKUP(TabellG13[[#This Row],[Plassering '#1]],Poeng[],2,FALSE))</f>
        <v/>
      </c>
      <c r="E25" s="5"/>
      <c r="F25" s="5" t="str">
        <f>IF(TabellG13[[#This Row],[Plassering '#2]]="","",VLOOKUP(TabellG13[[#This Row],[Plassering '#2]],Poeng[],2,FALSE))</f>
        <v/>
      </c>
      <c r="G25" s="5"/>
      <c r="H25" s="5" t="str">
        <f>IF(TabellG13[[#This Row],[Plassering '#3]]="","",VLOOKUP(TabellG13[[#This Row],[Plassering '#3]],Poeng[],2,FALSE))</f>
        <v/>
      </c>
      <c r="I25" s="5"/>
      <c r="J25" s="5" t="str">
        <f>IF(TabellG13[[#This Row],[Plassering '#4]]="","",VLOOKUP(TabellG13[[#This Row],[Plassering '#4]],Poeng[],2,FALSE))</f>
        <v/>
      </c>
      <c r="K25" s="5"/>
      <c r="L25" s="5" t="str">
        <f>IF(TabellG13[[#This Row],[Plassering '#5]]="","",VLOOKUP(TabellG13[[#This Row],[Plassering '#5]],Poeng[],2,FALSE))</f>
        <v/>
      </c>
      <c r="M25" s="5"/>
      <c r="N25" s="5" t="str">
        <f>IF(TabellG13[[#This Row],[Plassering '#6]]="","",VLOOKUP(TabellG13[[#This Row],[Plassering '#6]],Poeng[],2,FALSE))</f>
        <v/>
      </c>
      <c r="O25" s="5" t="str" cm="1">
        <f t="array" ref="O25">IF(6-(COUNTBLANK(TabellG13[[#This Row],[P1]:[P6]]))&lt;4,"",SUM(LARGE(TabellG13[[#This Row],[P1]:[P6]],{1,2,3,4})))</f>
        <v/>
      </c>
      <c r="P25" s="10" cm="1">
        <f t="array" ref="P25">IF(6-(COUNTBLANK(TabellG13[[#This Row],[P1]:[P6]]))&lt;4,SUM(TabellG13[[#This Row],[P1]:[P6]]),SUM(LARGE(TabellG13[[#This Row],[P1]:[P6]],{1,2,3,4})))</f>
        <v>0</v>
      </c>
      <c r="Q25" s="10" t="str">
        <f>IF(TabellG13[[#This Row],[Poeng Tellende]]="","",RANK(TabellG13[ [#This Row],[Poeng Tellende] ],TabellG13[Poeng Tellende],0))</f>
        <v/>
      </c>
      <c r="R25" s="11" t="str">
        <f>TabellG13[[#This Row],[Poeng '#1]]</f>
        <v/>
      </c>
      <c r="S25" s="11" t="str">
        <f>TabellG13[[#This Row],[Poeng '#2]]</f>
        <v/>
      </c>
      <c r="T25" s="11" t="str">
        <f>TabellG13[[#This Row],[Poeng '#3]]</f>
        <v/>
      </c>
      <c r="U25" s="11" t="str">
        <f>TabellG13[[#This Row],[Poeng '#4]]</f>
        <v/>
      </c>
      <c r="V25" s="11" t="str">
        <f>TabellG13[[#This Row],[Poeng '#5]]</f>
        <v/>
      </c>
      <c r="W25" s="11" t="str">
        <f>TabellG13[[#This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A9B11-FBA9-4844-BFC3-0C43B1DE601A}">
  <dimension ref="A1:W18"/>
  <sheetViews>
    <sheetView workbookViewId="0">
      <selection activeCell="P25" sqref="P25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221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186</v>
      </c>
      <c r="B6" t="s">
        <v>8</v>
      </c>
      <c r="C6">
        <v>1</v>
      </c>
      <c r="D6" s="5">
        <f>IF(TabellK18[[#This Row],[Plassering '#1]]="","",VLOOKUP(TabellK18[[#This Row],[Plassering '#1]],Poeng[],2,FALSE))</f>
        <v>100</v>
      </c>
      <c r="E6" s="5"/>
      <c r="F6" s="5" t="str">
        <f>IF(TabellK18[[#This Row],[Plassering '#2]]="","",VLOOKUP(TabellK18[[#This Row],[Plassering '#2]],Poeng[],2,FALSE))</f>
        <v/>
      </c>
      <c r="G6" s="5">
        <v>3</v>
      </c>
      <c r="H6" s="5">
        <f>IF(TabellK18[[#This Row],[Plassering '#3]]="","",VLOOKUP(TabellK18[[#This Row],[Plassering '#3]],Poeng[],2,FALSE))</f>
        <v>60</v>
      </c>
      <c r="I6" s="5">
        <v>4</v>
      </c>
      <c r="J6" s="5">
        <f>IF(TabellK18[[#This Row],[Plassering '#4]]="","",VLOOKUP(TabellK18[[#This Row],[Plassering '#4]],Poeng[],2,FALSE))</f>
        <v>50</v>
      </c>
      <c r="K6" s="5">
        <v>1</v>
      </c>
      <c r="L6" s="5">
        <f>IF(TabellK18[[#This Row],[Plassering '#5]]="","",VLOOKUP(TabellK18[[#This Row],[Plassering '#5]],Poeng[],2,FALSE))</f>
        <v>100</v>
      </c>
      <c r="M6" s="5">
        <v>1</v>
      </c>
      <c r="N6" s="5">
        <f>IF(TabellK18[[#This Row],[Plassering '#6]]="","",VLOOKUP(TabellK18[[#This Row],[Plassering '#6]],Poeng[],2,FALSE))</f>
        <v>100</v>
      </c>
      <c r="O6" s="5" cm="1">
        <f t="array" ref="O6">IF(6-(COUNTBLANK(TabellK18[[#This Row],[P1]:[P6]]))&lt;4,"",SUM(LARGE(TabellK18[[#This Row],[P1]:[P6]],{1,2,3,4})))</f>
        <v>360</v>
      </c>
      <c r="P6" s="10" cm="1">
        <f t="array" ref="P6">IF(6-(COUNTBLANK(TabellK18[[#This Row],[P1]:[P6]]))&lt;4,SUM(TabellK18[[#This Row],[P1]:[P6]]),SUM(LARGE(TabellK18[[#This Row],[P1]:[P6]],{1,2,3,4})))</f>
        <v>360</v>
      </c>
      <c r="Q6" s="5">
        <f>IF(TabellK18[[#This Row],[Poeng Tellende]]="","",RANK(TabellK18[ [#This Row],[Poeng Tellende] ],TabellK18[Poeng Tellende],0))</f>
        <v>1</v>
      </c>
      <c r="R6" s="5">
        <f>TabellK18[[#This Row],[Poeng '#1]]</f>
        <v>100</v>
      </c>
      <c r="S6" s="5" t="str">
        <f>TabellK18[[#This Row],[Poeng '#2]]</f>
        <v/>
      </c>
      <c r="T6" s="5">
        <f>TabellK18[[#This Row],[Poeng '#3]]</f>
        <v>60</v>
      </c>
      <c r="U6" s="5">
        <f>TabellK18[[#This Row],[Poeng '#4]]</f>
        <v>50</v>
      </c>
      <c r="V6" s="5">
        <f>TabellK18[[#This Row],[Poeng '#5]]</f>
        <v>100</v>
      </c>
      <c r="W6" s="5">
        <f>TabellK18[[#This Row],[Poeng '#6]]</f>
        <v>100</v>
      </c>
    </row>
    <row r="7" spans="1:23" x14ac:dyDescent="0.4">
      <c r="A7" t="s">
        <v>256</v>
      </c>
      <c r="B7" t="s">
        <v>6</v>
      </c>
      <c r="C7" s="5"/>
      <c r="D7" s="5" t="str">
        <f>IF(TabellK18[[#This Row],[Plassering '#1]]="","",VLOOKUP(TabellK18[[#This Row],[Plassering '#1]],Poeng[],2,FALSE))</f>
        <v/>
      </c>
      <c r="E7" s="5">
        <v>2</v>
      </c>
      <c r="F7" s="5">
        <f>IF(TabellK18[[#This Row],[Plassering '#2]]="","",VLOOKUP(TabellK18[[#This Row],[Plassering '#2]],Poeng[],2,FALSE))</f>
        <v>80</v>
      </c>
      <c r="G7" s="5">
        <v>1</v>
      </c>
      <c r="H7" s="5">
        <f>IF(TabellK18[[#This Row],[Plassering '#3]]="","",VLOOKUP(TabellK18[[#This Row],[Plassering '#3]],Poeng[],2,FALSE))</f>
        <v>100</v>
      </c>
      <c r="I7" s="5">
        <v>1</v>
      </c>
      <c r="J7" s="5">
        <f>IF(TabellK18[[#This Row],[Plassering '#4]]="","",VLOOKUP(TabellK18[[#This Row],[Plassering '#4]],Poeng[],2,FALSE))</f>
        <v>100</v>
      </c>
      <c r="K7" s="5">
        <v>2</v>
      </c>
      <c r="L7" s="5">
        <f>IF(TabellK18[[#This Row],[Plassering '#5]]="","",VLOOKUP(TabellK18[[#This Row],[Plassering '#5]],Poeng[],2,FALSE))</f>
        <v>80</v>
      </c>
      <c r="M7" s="5">
        <v>2</v>
      </c>
      <c r="N7" s="5">
        <f>IF(TabellK18[[#This Row],[Plassering '#6]]="","",VLOOKUP(TabellK18[[#This Row],[Plassering '#6]],Poeng[],2,FALSE))</f>
        <v>80</v>
      </c>
      <c r="O7" s="5" cm="1">
        <f t="array" ref="O7">IF(6-(COUNTBLANK(TabellK18[[#This Row],[P1]:[P6]]))&lt;4,"",SUM(LARGE(TabellK18[[#This Row],[P1]:[P6]],{1,2,3,4})))</f>
        <v>360</v>
      </c>
      <c r="P7" s="10" cm="1">
        <f t="array" ref="P7">IF(6-(COUNTBLANK(TabellK18[[#This Row],[P1]:[P6]]))&lt;4,SUM(TabellK18[[#This Row],[P1]:[P6]]),SUM(LARGE(TabellK18[[#This Row],[P1]:[P6]],{1,2,3,4})))</f>
        <v>360</v>
      </c>
      <c r="Q7" s="5">
        <v>2</v>
      </c>
      <c r="R7" s="5" t="str">
        <f>TabellK18[[#This Row],[Poeng '#1]]</f>
        <v/>
      </c>
      <c r="S7" s="5">
        <f>TabellK18[[#This Row],[Poeng '#2]]</f>
        <v>80</v>
      </c>
      <c r="T7" s="5">
        <f>TabellK18[[#This Row],[Poeng '#3]]</f>
        <v>100</v>
      </c>
      <c r="U7" s="5">
        <f>TabellK18[[#This Row],[Poeng '#4]]</f>
        <v>100</v>
      </c>
      <c r="V7" s="5">
        <f>TabellK18[[#This Row],[Poeng '#5]]</f>
        <v>80</v>
      </c>
      <c r="W7" s="5">
        <f>TabellK18[[#This Row],[Poeng '#6]]</f>
        <v>80</v>
      </c>
    </row>
    <row r="8" spans="1:23" x14ac:dyDescent="0.4">
      <c r="A8" t="s">
        <v>188</v>
      </c>
      <c r="B8" t="s">
        <v>24</v>
      </c>
      <c r="C8">
        <v>3</v>
      </c>
      <c r="D8" s="5">
        <f>IF(TabellK18[[#This Row],[Plassering '#1]]="","",VLOOKUP(TabellK18[[#This Row],[Plassering '#1]],Poeng[],2,FALSE))</f>
        <v>60</v>
      </c>
      <c r="E8" s="5">
        <v>3</v>
      </c>
      <c r="F8" s="5">
        <f>IF(TabellK18[[#This Row],[Plassering '#2]]="","",VLOOKUP(TabellK18[[#This Row],[Plassering '#2]],Poeng[],2,FALSE))</f>
        <v>60</v>
      </c>
      <c r="G8" s="5">
        <v>2</v>
      </c>
      <c r="H8" s="5">
        <f>IF(TabellK18[[#This Row],[Plassering '#3]]="","",VLOOKUP(TabellK18[[#This Row],[Plassering '#3]],Poeng[],2,FALSE))</f>
        <v>80</v>
      </c>
      <c r="I8" s="5">
        <v>2</v>
      </c>
      <c r="J8" s="5">
        <f>IF(TabellK18[[#This Row],[Plassering '#4]]="","",VLOOKUP(TabellK18[[#This Row],[Plassering '#4]],Poeng[],2,FALSE))</f>
        <v>80</v>
      </c>
      <c r="K8" s="5"/>
      <c r="L8" s="5" t="str">
        <f>IF(TabellK18[[#This Row],[Plassering '#5]]="","",VLOOKUP(TabellK18[[#This Row],[Plassering '#5]],Poeng[],2,FALSE))</f>
        <v/>
      </c>
      <c r="M8" s="5">
        <v>5</v>
      </c>
      <c r="N8" s="5">
        <f>IF(TabellK18[[#This Row],[Plassering '#6]]="","",VLOOKUP(TabellK18[[#This Row],[Plassering '#6]],Poeng[],2,FALSE))</f>
        <v>45</v>
      </c>
      <c r="O8" s="5" cm="1">
        <f t="array" ref="O8">IF(6-(COUNTBLANK(TabellK18[[#This Row],[P1]:[P6]]))&lt;4,"",SUM(LARGE(TabellK18[[#This Row],[P1]:[P6]],{1,2,3,4})))</f>
        <v>280</v>
      </c>
      <c r="P8" s="10" cm="1">
        <f t="array" ref="P8">IF(6-(COUNTBLANK(TabellK18[[#This Row],[P1]:[P6]]))&lt;4,SUM(TabellK18[[#This Row],[P1]:[P6]]),SUM(LARGE(TabellK18[[#This Row],[P1]:[P6]],{1,2,3,4})))</f>
        <v>280</v>
      </c>
      <c r="Q8" s="5">
        <f>IF(TabellK18[[#This Row],[Poeng Tellende]]="","",RANK(TabellK18[ [#This Row],[Poeng Tellende] ],TabellK18[Poeng Tellende],0))</f>
        <v>3</v>
      </c>
      <c r="R8" s="5">
        <f>TabellK18[[#This Row],[Poeng '#1]]</f>
        <v>60</v>
      </c>
      <c r="S8" s="5">
        <f>TabellK18[[#This Row],[Poeng '#2]]</f>
        <v>60</v>
      </c>
      <c r="T8" s="5">
        <f>TabellK18[[#This Row],[Poeng '#3]]</f>
        <v>80</v>
      </c>
      <c r="U8" s="5">
        <f>TabellK18[[#This Row],[Poeng '#4]]</f>
        <v>80</v>
      </c>
      <c r="V8" s="5" t="str">
        <f>TabellK18[[#This Row],[Poeng '#5]]</f>
        <v/>
      </c>
      <c r="W8" s="5">
        <f>TabellK18[[#This Row],[Poeng '#6]]</f>
        <v>45</v>
      </c>
    </row>
    <row r="9" spans="1:23" x14ac:dyDescent="0.4">
      <c r="A9" t="s">
        <v>187</v>
      </c>
      <c r="B9" t="s">
        <v>6</v>
      </c>
      <c r="C9">
        <v>2</v>
      </c>
      <c r="D9" s="5">
        <f>IF(TabellK18[[#This Row],[Plassering '#1]]="","",VLOOKUP(TabellK18[[#This Row],[Plassering '#1]],Poeng[],2,FALSE))</f>
        <v>80</v>
      </c>
      <c r="E9" s="5"/>
      <c r="F9" s="5" t="str">
        <f>IF(TabellK18[[#This Row],[Plassering '#2]]="","",VLOOKUP(TabellK18[[#This Row],[Plassering '#2]],Poeng[],2,FALSE))</f>
        <v/>
      </c>
      <c r="G9" s="5"/>
      <c r="H9" s="5" t="str">
        <f>IF(TabellK18[[#This Row],[Plassering '#3]]="","",VLOOKUP(TabellK18[[#This Row],[Plassering '#3]],Poeng[],2,FALSE))</f>
        <v/>
      </c>
      <c r="I9" s="5">
        <v>5</v>
      </c>
      <c r="J9" s="5">
        <f>IF(TabellK18[[#This Row],[Plassering '#4]]="","",VLOOKUP(TabellK18[[#This Row],[Plassering '#4]],Poeng[],2,FALSE))</f>
        <v>45</v>
      </c>
      <c r="K9" s="5">
        <v>3</v>
      </c>
      <c r="L9" s="5">
        <f>IF(TabellK18[[#This Row],[Plassering '#5]]="","",VLOOKUP(TabellK18[[#This Row],[Plassering '#5]],Poeng[],2,FALSE))</f>
        <v>60</v>
      </c>
      <c r="M9" s="5">
        <v>3</v>
      </c>
      <c r="N9" s="5">
        <f>IF(TabellK18[[#This Row],[Plassering '#6]]="","",VLOOKUP(TabellK18[[#This Row],[Plassering '#6]],Poeng[],2,FALSE))</f>
        <v>60</v>
      </c>
      <c r="O9" s="5" cm="1">
        <f t="array" ref="O9">IF(6-(COUNTBLANK(TabellK18[[#This Row],[P1]:[P6]]))&lt;4,"",SUM(LARGE(TabellK18[[#This Row],[P1]:[P6]],{1,2,3,4})))</f>
        <v>245</v>
      </c>
      <c r="P9" s="10" cm="1">
        <f t="array" ref="P9">IF(6-(COUNTBLANK(TabellK18[[#This Row],[P1]:[P6]]))&lt;4,SUM(TabellK18[[#This Row],[P1]:[P6]]),SUM(LARGE(TabellK18[[#This Row],[P1]:[P6]],{1,2,3,4})))</f>
        <v>245</v>
      </c>
      <c r="Q9" s="5">
        <f>IF(TabellK18[[#This Row],[Poeng Tellende]]="","",RANK(TabellK18[ [#This Row],[Poeng Tellende] ],TabellK18[Poeng Tellende],0))</f>
        <v>4</v>
      </c>
      <c r="R9" s="5">
        <f>TabellK18[[#This Row],[Poeng '#1]]</f>
        <v>80</v>
      </c>
      <c r="S9" s="5" t="str">
        <f>TabellK18[[#This Row],[Poeng '#2]]</f>
        <v/>
      </c>
      <c r="T9" s="5" t="str">
        <f>TabellK18[[#This Row],[Poeng '#3]]</f>
        <v/>
      </c>
      <c r="U9" s="5">
        <f>TabellK18[[#This Row],[Poeng '#4]]</f>
        <v>45</v>
      </c>
      <c r="V9" s="5">
        <f>TabellK18[[#This Row],[Poeng '#5]]</f>
        <v>60</v>
      </c>
      <c r="W9" s="5">
        <f>TabellK18[[#This Row],[Poeng '#6]]</f>
        <v>60</v>
      </c>
    </row>
    <row r="10" spans="1:23" x14ac:dyDescent="0.4">
      <c r="A10" t="s">
        <v>190</v>
      </c>
      <c r="B10" t="s">
        <v>30</v>
      </c>
      <c r="C10">
        <v>5</v>
      </c>
      <c r="D10" s="5">
        <f>IF(TabellK18[[#This Row],[Plassering '#1]]="","",VLOOKUP(TabellK18[[#This Row],[Plassering '#1]],Poeng[],2,FALSE))</f>
        <v>45</v>
      </c>
      <c r="E10" s="5"/>
      <c r="F10" s="5" t="str">
        <f>IF(TabellK18[[#This Row],[Plassering '#2]]="","",VLOOKUP(TabellK18[[#This Row],[Plassering '#2]],Poeng[],2,FALSE))</f>
        <v/>
      </c>
      <c r="G10" s="5"/>
      <c r="H10" s="5" t="str">
        <f>IF(TabellK18[[#This Row],[Plassering '#3]]="","",VLOOKUP(TabellK18[[#This Row],[Plassering '#3]],Poeng[],2,FALSE))</f>
        <v/>
      </c>
      <c r="I10" s="5">
        <v>3</v>
      </c>
      <c r="J10" s="5">
        <f>IF(TabellK18[[#This Row],[Plassering '#4]]="","",VLOOKUP(TabellK18[[#This Row],[Plassering '#4]],Poeng[],2,FALSE))</f>
        <v>60</v>
      </c>
      <c r="K10" s="5">
        <v>4</v>
      </c>
      <c r="L10" s="5">
        <f>IF(TabellK18[[#This Row],[Plassering '#5]]="","",VLOOKUP(TabellK18[[#This Row],[Plassering '#5]],Poeng[],2,FALSE))</f>
        <v>50</v>
      </c>
      <c r="M10" s="5">
        <v>4</v>
      </c>
      <c r="N10" s="5">
        <f>IF(TabellK18[[#This Row],[Plassering '#6]]="","",VLOOKUP(TabellK18[[#This Row],[Plassering '#6]],Poeng[],2,FALSE))</f>
        <v>50</v>
      </c>
      <c r="O10" s="5" cm="1">
        <f t="array" ref="O10">IF(6-(COUNTBLANK(TabellK18[[#This Row],[P1]:[P6]]))&lt;4,"",SUM(LARGE(TabellK18[[#This Row],[P1]:[P6]],{1,2,3,4})))</f>
        <v>205</v>
      </c>
      <c r="P10" s="10" cm="1">
        <f t="array" ref="P10">IF(6-(COUNTBLANK(TabellK18[[#This Row],[P1]:[P6]]))&lt;4,SUM(TabellK18[[#This Row],[P1]:[P6]]),SUM(LARGE(TabellK18[[#This Row],[P1]:[P6]],{1,2,3,4})))</f>
        <v>205</v>
      </c>
      <c r="Q10" s="5">
        <f>IF(TabellK18[[#This Row],[Poeng Tellende]]="","",RANK(TabellK18[ [#This Row],[Poeng Tellende] ],TabellK18[Poeng Tellende],0))</f>
        <v>5</v>
      </c>
      <c r="R10" s="5">
        <f>TabellK18[[#This Row],[Poeng '#1]]</f>
        <v>45</v>
      </c>
      <c r="S10" s="5" t="str">
        <f>TabellK18[[#This Row],[Poeng '#2]]</f>
        <v/>
      </c>
      <c r="T10" s="5" t="str">
        <f>TabellK18[[#This Row],[Poeng '#3]]</f>
        <v/>
      </c>
      <c r="U10" s="5">
        <f>TabellK18[[#This Row],[Poeng '#4]]</f>
        <v>60</v>
      </c>
      <c r="V10" s="5">
        <f>TabellK18[[#This Row],[Poeng '#5]]</f>
        <v>50</v>
      </c>
      <c r="W10" s="5">
        <f>TabellK18[[#This Row],[Poeng '#6]]</f>
        <v>50</v>
      </c>
    </row>
    <row r="11" spans="1:23" x14ac:dyDescent="0.4">
      <c r="A11" t="s">
        <v>255</v>
      </c>
      <c r="B11" t="s">
        <v>6</v>
      </c>
      <c r="C11" s="5"/>
      <c r="D11" s="5" t="str">
        <f>IF(TabellK18[[#This Row],[Plassering '#1]]="","",VLOOKUP(TabellK18[[#This Row],[Plassering '#1]],Poeng[],2,FALSE))</f>
        <v/>
      </c>
      <c r="E11" s="5">
        <v>1</v>
      </c>
      <c r="F11" s="5">
        <f>IF(TabellK18[[#This Row],[Plassering '#2]]="","",VLOOKUP(TabellK18[[#This Row],[Plassering '#2]],Poeng[],2,FALSE))</f>
        <v>100</v>
      </c>
      <c r="G11" s="5"/>
      <c r="H11" s="5" t="str">
        <f>IF(TabellK18[[#This Row],[Plassering '#3]]="","",VLOOKUP(TabellK18[[#This Row],[Plassering '#3]],Poeng[],2,FALSE))</f>
        <v/>
      </c>
      <c r="I11" s="5"/>
      <c r="J11" s="5" t="str">
        <f>IF(TabellK18[[#This Row],[Plassering '#4]]="","",VLOOKUP(TabellK18[[#This Row],[Plassering '#4]],Poeng[],2,FALSE))</f>
        <v/>
      </c>
      <c r="K11" s="5"/>
      <c r="L11" s="5" t="str">
        <f>IF(TabellK18[[#This Row],[Plassering '#5]]="","",VLOOKUP(TabellK18[[#This Row],[Plassering '#5]],Poeng[],2,FALSE))</f>
        <v/>
      </c>
      <c r="M11" s="5"/>
      <c r="N11" s="5" t="str">
        <f>IF(TabellK18[[#This Row],[Plassering '#6]]="","",VLOOKUP(TabellK18[[#This Row],[Plassering '#6]],Poeng[],2,FALSE))</f>
        <v/>
      </c>
      <c r="O11" s="5" t="str" cm="1">
        <f t="array" ref="O11">IF(6-(COUNTBLANK(TabellK18[[#This Row],[P1]:[P6]]))&lt;4,"",SUM(LARGE(TabellK18[[#This Row],[P1]:[P6]],{1,2,3,4})))</f>
        <v/>
      </c>
      <c r="P11" s="10" cm="1">
        <f t="array" ref="P11">IF(6-(COUNTBLANK(TabellK18[[#This Row],[P1]:[P6]]))&lt;4,SUM(TabellK18[[#This Row],[P1]:[P6]]),SUM(LARGE(TabellK18[[#This Row],[P1]:[P6]],{1,2,3,4})))</f>
        <v>100</v>
      </c>
      <c r="Q11" s="5" t="str">
        <f>IF(TabellK18[[#This Row],[Poeng Tellende]]="","",RANK(TabellK18[ [#This Row],[Poeng Tellende] ],TabellK18[Poeng Tellende],0))</f>
        <v/>
      </c>
      <c r="R11" s="5" t="str">
        <f>TabellK18[[#This Row],[Poeng '#1]]</f>
        <v/>
      </c>
      <c r="S11" s="5">
        <f>TabellK18[[#This Row],[Poeng '#2]]</f>
        <v>100</v>
      </c>
      <c r="T11" s="5" t="str">
        <f>TabellK18[[#This Row],[Poeng '#3]]</f>
        <v/>
      </c>
      <c r="U11" s="5" t="str">
        <f>TabellK18[[#This Row],[Poeng '#4]]</f>
        <v/>
      </c>
      <c r="V11" s="5" t="str">
        <f>TabellK18[[#This Row],[Poeng '#5]]</f>
        <v/>
      </c>
      <c r="W11" s="5" t="str">
        <f>TabellK18[[#This Row],[Poeng '#6]]</f>
        <v/>
      </c>
    </row>
    <row r="12" spans="1:23" x14ac:dyDescent="0.4">
      <c r="A12" t="s">
        <v>257</v>
      </c>
      <c r="B12" t="s">
        <v>258</v>
      </c>
      <c r="C12" s="5"/>
      <c r="D12" s="5" t="str">
        <f>IF(TabellK18[[#This Row],[Plassering '#1]]="","",VLOOKUP(TabellK18[[#This Row],[Plassering '#1]],Poeng[],2,FALSE))</f>
        <v/>
      </c>
      <c r="E12" s="5">
        <v>4</v>
      </c>
      <c r="F12" s="5">
        <f>IF(TabellK18[[#This Row],[Plassering '#2]]="","",VLOOKUP(TabellK18[[#This Row],[Plassering '#2]],Poeng[],2,FALSE))</f>
        <v>50</v>
      </c>
      <c r="G12" s="5"/>
      <c r="H12" s="5" t="str">
        <f>IF(TabellK18[[#This Row],[Plassering '#3]]="","",VLOOKUP(TabellK18[[#This Row],[Plassering '#3]],Poeng[],2,FALSE))</f>
        <v/>
      </c>
      <c r="I12" s="5"/>
      <c r="J12" s="5" t="str">
        <f>IF(TabellK18[[#This Row],[Plassering '#4]]="","",VLOOKUP(TabellK18[[#This Row],[Plassering '#4]],Poeng[],2,FALSE))</f>
        <v/>
      </c>
      <c r="K12" s="5"/>
      <c r="L12" s="5" t="str">
        <f>IF(TabellK18[[#This Row],[Plassering '#5]]="","",VLOOKUP(TabellK18[[#This Row],[Plassering '#5]],Poeng[],2,FALSE))</f>
        <v/>
      </c>
      <c r="M12" s="5"/>
      <c r="N12" s="5" t="str">
        <f>IF(TabellK18[[#This Row],[Plassering '#6]]="","",VLOOKUP(TabellK18[[#This Row],[Plassering '#6]],Poeng[],2,FALSE))</f>
        <v/>
      </c>
      <c r="O12" s="5" t="str" cm="1">
        <f t="array" ref="O12">IF(6-(COUNTBLANK(TabellK18[[#This Row],[P1]:[P6]]))&lt;4,"",SUM(LARGE(TabellK18[[#This Row],[P1]:[P6]],{1,2,3,4})))</f>
        <v/>
      </c>
      <c r="P12" s="10" cm="1">
        <f t="array" ref="P12">IF(6-(COUNTBLANK(TabellK18[[#This Row],[P1]:[P6]]))&lt;4,SUM(TabellK18[[#This Row],[P1]:[P6]]),SUM(LARGE(TabellK18[[#This Row],[P1]:[P6]],{1,2,3,4})))</f>
        <v>50</v>
      </c>
      <c r="Q12" s="5" t="str">
        <f>IF(TabellK18[[#This Row],[Poeng Tellende]]="","",RANK(TabellK18[ [#This Row],[Poeng Tellende] ],TabellK18[Poeng Tellende],0))</f>
        <v/>
      </c>
      <c r="R12" s="5" t="str">
        <f>TabellK18[[#This Row],[Poeng '#1]]</f>
        <v/>
      </c>
      <c r="S12" s="5">
        <f>TabellK18[[#This Row],[Poeng '#2]]</f>
        <v>50</v>
      </c>
      <c r="T12" s="5" t="str">
        <f>TabellK18[[#This Row],[Poeng '#3]]</f>
        <v/>
      </c>
      <c r="U12" s="5" t="str">
        <f>TabellK18[[#This Row],[Poeng '#4]]</f>
        <v/>
      </c>
      <c r="V12" s="5" t="str">
        <f>TabellK18[[#This Row],[Poeng '#5]]</f>
        <v/>
      </c>
      <c r="W12" s="5" t="str">
        <f>TabellK18[[#This Row],[Poeng '#6]]</f>
        <v/>
      </c>
    </row>
    <row r="13" spans="1:23" x14ac:dyDescent="0.4">
      <c r="A13" t="s">
        <v>189</v>
      </c>
      <c r="B13" t="s">
        <v>40</v>
      </c>
      <c r="C13">
        <v>4</v>
      </c>
      <c r="D13" s="5">
        <f>IF(TabellK18[[#This Row],[Plassering '#1]]="","",VLOOKUP(TabellK18[[#This Row],[Plassering '#1]],Poeng[],2,FALSE))</f>
        <v>50</v>
      </c>
      <c r="E13" s="5"/>
      <c r="F13" s="5" t="str">
        <f>IF(TabellK18[[#This Row],[Plassering '#2]]="","",VLOOKUP(TabellK18[[#This Row],[Plassering '#2]],Poeng[],2,FALSE))</f>
        <v/>
      </c>
      <c r="G13" s="5"/>
      <c r="H13" s="5" t="str">
        <f>IF(TabellK18[[#This Row],[Plassering '#3]]="","",VLOOKUP(TabellK18[[#This Row],[Plassering '#3]],Poeng[],2,FALSE))</f>
        <v/>
      </c>
      <c r="I13" s="5"/>
      <c r="J13" s="5" t="str">
        <f>IF(TabellK18[[#This Row],[Plassering '#4]]="","",VLOOKUP(TabellK18[[#This Row],[Plassering '#4]],Poeng[],2,FALSE))</f>
        <v/>
      </c>
      <c r="K13" s="5"/>
      <c r="L13" s="5" t="str">
        <f>IF(TabellK18[[#This Row],[Plassering '#5]]="","",VLOOKUP(TabellK18[[#This Row],[Plassering '#5]],Poeng[],2,FALSE))</f>
        <v/>
      </c>
      <c r="M13" s="5"/>
      <c r="N13" s="5" t="str">
        <f>IF(TabellK18[[#This Row],[Plassering '#6]]="","",VLOOKUP(TabellK18[[#This Row],[Plassering '#6]],Poeng[],2,FALSE))</f>
        <v/>
      </c>
      <c r="O13" s="5" t="str" cm="1">
        <f t="array" ref="O13">IF(6-(COUNTBLANK(TabellK18[[#This Row],[P1]:[P6]]))&lt;4,"",SUM(LARGE(TabellK18[[#This Row],[P1]:[P6]],{1,2,3,4})))</f>
        <v/>
      </c>
      <c r="P13" s="10" cm="1">
        <f t="array" ref="P13">IF(6-(COUNTBLANK(TabellK18[[#This Row],[P1]:[P6]]))&lt;4,SUM(TabellK18[[#This Row],[P1]:[P6]]),SUM(LARGE(TabellK18[[#This Row],[P1]:[P6]],{1,2,3,4})))</f>
        <v>50</v>
      </c>
      <c r="Q13" s="5" t="str">
        <f>IF(TabellK18[[#This Row],[Poeng Tellende]]="","",RANK(TabellK18[ [#This Row],[Poeng Tellende] ],TabellK18[Poeng Tellende],0))</f>
        <v/>
      </c>
      <c r="R13" s="5">
        <f>TabellK18[[#This Row],[Poeng '#1]]</f>
        <v>50</v>
      </c>
      <c r="S13" s="5" t="str">
        <f>TabellK18[[#This Row],[Poeng '#2]]</f>
        <v/>
      </c>
      <c r="T13" s="5" t="str">
        <f>TabellK18[[#This Row],[Poeng '#3]]</f>
        <v/>
      </c>
      <c r="U13" s="5" t="str">
        <f>TabellK18[[#This Row],[Poeng '#4]]</f>
        <v/>
      </c>
      <c r="V13" s="5" t="str">
        <f>TabellK18[[#This Row],[Poeng '#5]]</f>
        <v/>
      </c>
      <c r="W13" s="5" t="str">
        <f>TabellK18[[#This Row],[Poeng '#6]]</f>
        <v/>
      </c>
    </row>
    <row r="14" spans="1:23" x14ac:dyDescent="0.4">
      <c r="A14" t="s">
        <v>332</v>
      </c>
      <c r="B14" t="s">
        <v>22</v>
      </c>
      <c r="C14" s="5"/>
      <c r="D14" s="5" t="str">
        <f>IF(TabellK18[[#This Row],[Plassering '#1]]="","",VLOOKUP(TabellK18[[#This Row],[Plassering '#1]],Poeng[],2,FALSE))</f>
        <v/>
      </c>
      <c r="E14" s="5"/>
      <c r="F14" s="5" t="str">
        <f>IF(TabellK18[[#This Row],[Plassering '#2]]="","",VLOOKUP(TabellK18[[#This Row],[Plassering '#2]],Poeng[],2,FALSE))</f>
        <v/>
      </c>
      <c r="G14" s="5"/>
      <c r="H14" s="5" t="str">
        <f>IF(TabellK18[[#This Row],[Plassering '#3]]="","",VLOOKUP(TabellK18[[#This Row],[Plassering '#3]],Poeng[],2,FALSE))</f>
        <v/>
      </c>
      <c r="I14" s="5"/>
      <c r="J14" s="5" t="str">
        <f>IF(TabellK18[[#This Row],[Plassering '#4]]="","",VLOOKUP(TabellK18[[#This Row],[Plassering '#4]],Poeng[],2,FALSE))</f>
        <v/>
      </c>
      <c r="K14" s="5">
        <v>5</v>
      </c>
      <c r="L14" s="5">
        <f>IF(TabellK18[[#This Row],[Plassering '#5]]="","",VLOOKUP(TabellK18[[#This Row],[Plassering '#5]],Poeng[],2,FALSE))</f>
        <v>45</v>
      </c>
      <c r="M14" s="5"/>
      <c r="N14" s="5" t="str">
        <f>IF(TabellK18[[#This Row],[Plassering '#6]]="","",VLOOKUP(TabellK18[[#This Row],[Plassering '#6]],Poeng[],2,FALSE))</f>
        <v/>
      </c>
      <c r="O14" s="5" t="str" cm="1">
        <f t="array" ref="O14">IF(6-(COUNTBLANK(TabellK18[[#This Row],[P1]:[P6]]))&lt;4,"",SUM(LARGE(TabellK18[[#This Row],[P1]:[P6]],{1,2,3,4})))</f>
        <v/>
      </c>
      <c r="P14" s="10" cm="1">
        <f t="array" ref="P14">IF(6-(COUNTBLANK(TabellK18[[#This Row],[P1]:[P6]]))&lt;4,SUM(TabellK18[[#This Row],[P1]:[P6]]),SUM(LARGE(TabellK18[[#This Row],[P1]:[P6]],{1,2,3,4})))</f>
        <v>45</v>
      </c>
      <c r="Q14" s="5" t="str">
        <f>IF(TabellK18[[#This Row],[Poeng Tellende]]="","",RANK(TabellK18[ [#This Row],[Poeng Tellende] ],TabellK18[Poeng Tellende],0))</f>
        <v/>
      </c>
      <c r="R14" s="5" t="str">
        <f>TabellK18[[#This Row],[Poeng '#1]]</f>
        <v/>
      </c>
      <c r="S14" s="5" t="str">
        <f>TabellK18[[#This Row],[Poeng '#2]]</f>
        <v/>
      </c>
      <c r="T14" s="5" t="str">
        <f>TabellK18[[#This Row],[Poeng '#3]]</f>
        <v/>
      </c>
      <c r="U14" s="5" t="str">
        <f>TabellK18[[#This Row],[Poeng '#4]]</f>
        <v/>
      </c>
      <c r="V14" s="5">
        <f>TabellK18[[#This Row],[Poeng '#5]]</f>
        <v>45</v>
      </c>
      <c r="W14" s="5" t="str">
        <f>TabellK18[[#This Row],[Poeng '#6]]</f>
        <v/>
      </c>
    </row>
    <row r="15" spans="1:23" x14ac:dyDescent="0.4">
      <c r="A15" t="s">
        <v>333</v>
      </c>
      <c r="B15" t="s">
        <v>6</v>
      </c>
      <c r="C15" s="5"/>
      <c r="D15" s="5" t="str">
        <f>IF(TabellK18[[#This Row],[Plassering '#1]]="","",VLOOKUP(TabellK18[[#This Row],[Plassering '#1]],Poeng[],2,FALSE))</f>
        <v/>
      </c>
      <c r="E15" s="5"/>
      <c r="F15" s="5" t="str">
        <f>IF(TabellK18[[#This Row],[Plassering '#2]]="","",VLOOKUP(TabellK18[[#This Row],[Plassering '#2]],Poeng[],2,FALSE))</f>
        <v/>
      </c>
      <c r="G15" s="5"/>
      <c r="H15" s="5" t="str">
        <f>IF(TabellK18[[#This Row],[Plassering '#3]]="","",VLOOKUP(TabellK18[[#This Row],[Plassering '#3]],Poeng[],2,FALSE))</f>
        <v/>
      </c>
      <c r="I15" s="5"/>
      <c r="J15" s="5" t="str">
        <f>IF(TabellK18[[#This Row],[Plassering '#4]]="","",VLOOKUP(TabellK18[[#This Row],[Plassering '#4]],Poeng[],2,FALSE))</f>
        <v/>
      </c>
      <c r="K15" s="5">
        <v>6</v>
      </c>
      <c r="L15" s="5">
        <f>IF(TabellK18[[#This Row],[Plassering '#5]]="","",VLOOKUP(TabellK18[[#This Row],[Plassering '#5]],Poeng[],2,FALSE))</f>
        <v>40</v>
      </c>
      <c r="M15" s="5"/>
      <c r="N15" s="5" t="str">
        <f>IF(TabellK18[[#This Row],[Plassering '#6]]="","",VLOOKUP(TabellK18[[#This Row],[Plassering '#6]],Poeng[],2,FALSE))</f>
        <v/>
      </c>
      <c r="O15" s="5" t="str" cm="1">
        <f t="array" ref="O15">IF(6-(COUNTBLANK(TabellK18[[#This Row],[P1]:[P6]]))&lt;4,"",SUM(LARGE(TabellK18[[#This Row],[P1]:[P6]],{1,2,3,4})))</f>
        <v/>
      </c>
      <c r="P15" s="10" cm="1">
        <f t="array" ref="P15">IF(6-(COUNTBLANK(TabellK18[[#This Row],[P1]:[P6]]))&lt;4,SUM(TabellK18[[#This Row],[P1]:[P6]]),SUM(LARGE(TabellK18[[#This Row],[P1]:[P6]],{1,2,3,4})))</f>
        <v>40</v>
      </c>
      <c r="Q15" s="5" t="str">
        <f>IF(TabellK18[[#This Row],[Poeng Tellende]]="","",RANK(TabellK18[ [#This Row],[Poeng Tellende] ],TabellK18[Poeng Tellende],0))</f>
        <v/>
      </c>
      <c r="R15" s="5" t="str">
        <f>TabellK18[[#This Row],[Poeng '#1]]</f>
        <v/>
      </c>
      <c r="S15" s="5" t="str">
        <f>TabellK18[[#This Row],[Poeng '#2]]</f>
        <v/>
      </c>
      <c r="T15" s="5" t="str">
        <f>TabellK18[[#This Row],[Poeng '#3]]</f>
        <v/>
      </c>
      <c r="U15" s="5" t="str">
        <f>TabellK18[[#This Row],[Poeng '#4]]</f>
        <v/>
      </c>
      <c r="V15" s="5">
        <f>TabellK18[[#This Row],[Poeng '#5]]</f>
        <v>40</v>
      </c>
      <c r="W15" s="5" t="str">
        <f>TabellK18[[#This Row],[Poeng '#6]]</f>
        <v/>
      </c>
    </row>
    <row r="16" spans="1:23" x14ac:dyDescent="0.4">
      <c r="A16"/>
      <c r="B16"/>
      <c r="C16" s="5"/>
      <c r="D16" s="5" t="str">
        <f>IF(TabellK18[[#This Row],[Plassering '#1]]="","",VLOOKUP(TabellK18[[#This Row],[Plassering '#1]],Poeng[],2,FALSE))</f>
        <v/>
      </c>
      <c r="E16" s="5"/>
      <c r="F16" s="5" t="str">
        <f>IF(TabellK18[[#This Row],[Plassering '#2]]="","",VLOOKUP(TabellK18[[#This Row],[Plassering '#2]],Poeng[],2,FALSE))</f>
        <v/>
      </c>
      <c r="G16" s="5"/>
      <c r="H16" s="5" t="str">
        <f>IF(TabellK18[[#This Row],[Plassering '#3]]="","",VLOOKUP(TabellK18[[#This Row],[Plassering '#3]],Poeng[],2,FALSE))</f>
        <v/>
      </c>
      <c r="I16" s="5"/>
      <c r="J16" s="5" t="str">
        <f>IF(TabellK18[[#This Row],[Plassering '#4]]="","",VLOOKUP(TabellK18[[#This Row],[Plassering '#4]],Poeng[],2,FALSE))</f>
        <v/>
      </c>
      <c r="K16" s="5"/>
      <c r="L16" s="5" t="str">
        <f>IF(TabellK18[[#This Row],[Plassering '#5]]="","",VLOOKUP(TabellK18[[#This Row],[Plassering '#5]],Poeng[],2,FALSE))</f>
        <v/>
      </c>
      <c r="M16" s="5"/>
      <c r="N16" s="5" t="str">
        <f>IF(TabellK18[[#This Row],[Plassering '#6]]="","",VLOOKUP(TabellK18[[#This Row],[Plassering '#6]],Poeng[],2,FALSE))</f>
        <v/>
      </c>
      <c r="O16" s="5" t="str" cm="1">
        <f t="array" ref="O16">IF(6-(COUNTBLANK(TabellK18[[#This Row],[P1]:[P6]]))&lt;4,"",SUM(LARGE(TabellK18[[#This Row],[P1]:[P6]],{1,2,3,4})))</f>
        <v/>
      </c>
      <c r="P16" s="10" cm="1">
        <f t="array" ref="P16">IF(6-(COUNTBLANK(TabellK18[[#This Row],[P1]:[P6]]))&lt;4,SUM(TabellK18[[#This Row],[P1]:[P6]]),SUM(LARGE(TabellK18[[#This Row],[P1]:[P6]],{1,2,3,4})))</f>
        <v>0</v>
      </c>
      <c r="Q16" s="5" t="str">
        <f>IF(TabellK18[[#This Row],[Poeng Tellende]]="","",RANK(TabellK18[ [#This Row],[Poeng Tellende] ],TabellK18[Poeng Tellende],0))</f>
        <v/>
      </c>
      <c r="R16" s="5" t="str">
        <f>TabellK18[[#This Row],[Poeng '#1]]</f>
        <v/>
      </c>
      <c r="S16" s="5" t="str">
        <f>TabellK18[[#This Row],[Poeng '#2]]</f>
        <v/>
      </c>
      <c r="T16" s="5" t="str">
        <f>TabellK18[[#This Row],[Poeng '#3]]</f>
        <v/>
      </c>
      <c r="U16" s="5" t="str">
        <f>TabellK18[[#This Row],[Poeng '#4]]</f>
        <v/>
      </c>
      <c r="V16" s="5" t="str">
        <f>TabellK18[[#This Row],[Poeng '#5]]</f>
        <v/>
      </c>
      <c r="W16" s="5" t="str">
        <f>TabellK18[[#This Row],[Poeng '#6]]</f>
        <v/>
      </c>
    </row>
    <row r="17" spans="1:23" x14ac:dyDescent="0.4">
      <c r="A17"/>
      <c r="B17"/>
      <c r="C17" s="5"/>
      <c r="D17" s="5" t="str">
        <f>IF(TabellK18[[#This Row],[Plassering '#1]]="","",VLOOKUP(TabellK18[[#This Row],[Plassering '#1]],Poeng[],2,FALSE))</f>
        <v/>
      </c>
      <c r="E17" s="5"/>
      <c r="F17" s="5" t="str">
        <f>IF(TabellK18[[#This Row],[Plassering '#2]]="","",VLOOKUP(TabellK18[[#This Row],[Plassering '#2]],Poeng[],2,FALSE))</f>
        <v/>
      </c>
      <c r="G17" s="5"/>
      <c r="H17" s="5" t="str">
        <f>IF(TabellK18[[#This Row],[Plassering '#3]]="","",VLOOKUP(TabellK18[[#This Row],[Plassering '#3]],Poeng[],2,FALSE))</f>
        <v/>
      </c>
      <c r="I17" s="5"/>
      <c r="J17" s="5" t="str">
        <f>IF(TabellK18[[#This Row],[Plassering '#4]]="","",VLOOKUP(TabellK18[[#This Row],[Plassering '#4]],Poeng[],2,FALSE))</f>
        <v/>
      </c>
      <c r="K17" s="5"/>
      <c r="L17" s="5" t="str">
        <f>IF(TabellK18[[#This Row],[Plassering '#5]]="","",VLOOKUP(TabellK18[[#This Row],[Plassering '#5]],Poeng[],2,FALSE))</f>
        <v/>
      </c>
      <c r="M17" s="5"/>
      <c r="N17" s="5" t="str">
        <f>IF(TabellK18[[#This Row],[Plassering '#6]]="","",VLOOKUP(TabellK18[[#This Row],[Plassering '#6]],Poeng[],2,FALSE))</f>
        <v/>
      </c>
      <c r="O17" s="5" t="str" cm="1">
        <f t="array" ref="O17">IF(6-(COUNTBLANK(TabellK18[[#This Row],[P1]:[P6]]))&lt;4,"",SUM(LARGE(TabellK18[[#This Row],[P1]:[P6]],{1,2,3,4})))</f>
        <v/>
      </c>
      <c r="P17" s="10" cm="1">
        <f t="array" ref="P17">IF(6-(COUNTBLANK(TabellK18[[#This Row],[P1]:[P6]]))&lt;4,SUM(TabellK18[[#This Row],[P1]:[P6]]),SUM(LARGE(TabellK18[[#This Row],[P1]:[P6]],{1,2,3,4})))</f>
        <v>0</v>
      </c>
      <c r="Q17" s="5" t="str">
        <f>IF(TabellK18[[#This Row],[Poeng Tellende]]="","",RANK(TabellK18[ [#This Row],[Poeng Tellende] ],TabellK18[Poeng Tellende],0))</f>
        <v/>
      </c>
      <c r="R17" s="5" t="str">
        <f>TabellK18[[#This Row],[Poeng '#1]]</f>
        <v/>
      </c>
      <c r="S17" s="5" t="str">
        <f>TabellK18[[#This Row],[Poeng '#2]]</f>
        <v/>
      </c>
      <c r="T17" s="5" t="str">
        <f>TabellK18[[#This Row],[Poeng '#3]]</f>
        <v/>
      </c>
      <c r="U17" s="5" t="str">
        <f>TabellK18[[#This Row],[Poeng '#4]]</f>
        <v/>
      </c>
      <c r="V17" s="5" t="str">
        <f>TabellK18[[#This Row],[Poeng '#5]]</f>
        <v/>
      </c>
      <c r="W17" s="5" t="str">
        <f>TabellK18[[#This Row],[Poeng '#6]]</f>
        <v/>
      </c>
    </row>
    <row r="18" spans="1:23" x14ac:dyDescent="0.4">
      <c r="A18"/>
      <c r="B18"/>
      <c r="C18" s="5"/>
      <c r="D18" s="5" t="str">
        <f>IF(TabellK18[[#This Row],[Plassering '#1]]="","",VLOOKUP(TabellK18[[#This Row],[Plassering '#1]],Poeng[],2,FALSE))</f>
        <v/>
      </c>
      <c r="E18" s="5"/>
      <c r="F18" s="5" t="str">
        <f>IF(TabellK18[[#This Row],[Plassering '#2]]="","",VLOOKUP(TabellK18[[#This Row],[Plassering '#2]],Poeng[],2,FALSE))</f>
        <v/>
      </c>
      <c r="G18" s="5"/>
      <c r="H18" s="5" t="str">
        <f>IF(TabellK18[[#This Row],[Plassering '#3]]="","",VLOOKUP(TabellK18[[#This Row],[Plassering '#3]],Poeng[],2,FALSE))</f>
        <v/>
      </c>
      <c r="I18" s="5"/>
      <c r="J18" s="5" t="str">
        <f>IF(TabellK18[[#This Row],[Plassering '#4]]="","",VLOOKUP(TabellK18[[#This Row],[Plassering '#4]],Poeng[],2,FALSE))</f>
        <v/>
      </c>
      <c r="K18" s="5"/>
      <c r="L18" s="5" t="str">
        <f>IF(TabellK18[[#This Row],[Plassering '#5]]="","",VLOOKUP(TabellK18[[#This Row],[Plassering '#5]],Poeng[],2,FALSE))</f>
        <v/>
      </c>
      <c r="M18" s="5"/>
      <c r="N18" s="5" t="str">
        <f>IF(TabellK18[[#This Row],[Plassering '#6]]="","",VLOOKUP(TabellK18[[#This Row],[Plassering '#6]],Poeng[],2,FALSE))</f>
        <v/>
      </c>
      <c r="O18" s="5" t="str" cm="1">
        <f t="array" ref="O18">IF(6-(COUNTBLANK(TabellK18[[#This Row],[P1]:[P6]]))&lt;4,"",SUM(LARGE(TabellK18[[#This Row],[P1]:[P6]],{1,2,3,4})))</f>
        <v/>
      </c>
      <c r="P18" s="10" cm="1">
        <f t="array" ref="P18">IF(6-(COUNTBLANK(TabellK18[[#This Row],[P1]:[P6]]))&lt;4,SUM(TabellK18[[#This Row],[P1]:[P6]]),SUM(LARGE(TabellK18[[#This Row],[P1]:[P6]],{1,2,3,4})))</f>
        <v>0</v>
      </c>
      <c r="Q18" s="5" t="str">
        <f>IF(TabellK18[[#This Row],[Poeng Tellende]]="","",RANK(TabellK18[ [#This Row],[Poeng Tellende] ],TabellK18[Poeng Tellende],0))</f>
        <v/>
      </c>
      <c r="R18" s="5" t="str">
        <f>TabellK18[[#This Row],[Poeng '#1]]</f>
        <v/>
      </c>
      <c r="S18" s="5" t="str">
        <f>TabellK18[[#This Row],[Poeng '#2]]</f>
        <v/>
      </c>
      <c r="T18" s="5" t="str">
        <f>TabellK18[[#This Row],[Poeng '#3]]</f>
        <v/>
      </c>
      <c r="U18" s="5" t="str">
        <f>TabellK18[[#This Row],[Poeng '#4]]</f>
        <v/>
      </c>
      <c r="V18" s="5" t="str">
        <f>TabellK18[[#This Row],[Poeng '#5]]</f>
        <v/>
      </c>
      <c r="W18" s="5" t="str">
        <f>TabellK18[[#This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AFF0A-70B4-214D-8C62-68888D8287E6}">
  <dimension ref="A1:W18"/>
  <sheetViews>
    <sheetView workbookViewId="0">
      <selection activeCell="Q9" sqref="Q9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222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42</v>
      </c>
      <c r="B6" t="s">
        <v>8</v>
      </c>
      <c r="C6">
        <v>2</v>
      </c>
      <c r="D6" s="5">
        <f>IF(TabellK1920[[#This Row],[Plassering '#1]]="","",VLOOKUP(TabellK1920[[#This Row],[Plassering '#1]],Poeng[],2,FALSE))</f>
        <v>80</v>
      </c>
      <c r="E6" s="5">
        <v>1</v>
      </c>
      <c r="F6" s="5">
        <f>IF(TabellK1920[[#This Row],[Plassering '#2]]="","",VLOOKUP(TabellK1920[[#This Row],[Plassering '#2]],Poeng[],2,FALSE))</f>
        <v>100</v>
      </c>
      <c r="G6" s="5">
        <v>2</v>
      </c>
      <c r="H6" s="5">
        <f>IF(TabellK1920[[#This Row],[Plassering '#3]]="","",VLOOKUP(TabellK1920[[#This Row],[Plassering '#3]],Poeng[],2,FALSE))</f>
        <v>80</v>
      </c>
      <c r="I6" s="5"/>
      <c r="J6" s="5" t="str">
        <f>IF(TabellK1920[[#This Row],[Plassering '#4]]="","",VLOOKUP(TabellK1920[[#This Row],[Plassering '#4]],Poeng[],2,FALSE))</f>
        <v/>
      </c>
      <c r="K6" s="5">
        <v>5</v>
      </c>
      <c r="L6" s="5">
        <f>IF(TabellK1920[[#This Row],[Plassering '#5]]="","",VLOOKUP(TabellK1920[[#This Row],[Plassering '#5]],Poeng[],2,FALSE))</f>
        <v>45</v>
      </c>
      <c r="M6" s="5">
        <v>4</v>
      </c>
      <c r="N6" s="5">
        <f>IF(TabellK1920[[#This Row],[Plassering '#6]]="","",VLOOKUP(TabellK1920[[#This Row],[Plassering '#6]],Poeng[],2,FALSE))</f>
        <v>50</v>
      </c>
      <c r="O6" s="5" cm="1">
        <f t="array" ref="O6">IF(6-(COUNTBLANK(TabellK1920[[#This Row],[P1]:[P6]]))&lt;4,"",SUM(LARGE(TabellK1920[[#This Row],[P1]:[P6]],{1,2,3,4})))</f>
        <v>310</v>
      </c>
      <c r="P6" s="10" cm="1">
        <f t="array" ref="P6">IF(6-(COUNTBLANK(TabellK1920[[#This Row],[P1]:[P6]]))&lt;4,SUM(TabellK1920[[#This Row],[P1]:[P6]]),SUM(LARGE(TabellK1920[[#This Row],[P1]:[P6]],{1,2,3,4})))</f>
        <v>310</v>
      </c>
      <c r="Q6" s="5">
        <f>IF(TabellK1920[[#This Row],[Poeng Tellende]]="","",RANK(TabellK1920[ [#This Row],[Poeng Tellende] ],TabellK1920[Poeng Tellende],0))</f>
        <v>1</v>
      </c>
      <c r="R6" s="5">
        <f>TabellK1920[[#This Row],[Poeng '#1]]</f>
        <v>80</v>
      </c>
      <c r="S6" s="5">
        <f>TabellK1920[[#This Row],[Poeng '#2]]</f>
        <v>100</v>
      </c>
      <c r="T6" s="5">
        <f>TabellK1920[[#This Row],[Poeng '#3]]</f>
        <v>80</v>
      </c>
      <c r="U6" s="5" t="str">
        <f>TabellK1920[[#This Row],[Poeng '#4]]</f>
        <v/>
      </c>
      <c r="V6" s="5">
        <f>TabellK1920[[#This Row],[Poeng '#5]]</f>
        <v>45</v>
      </c>
      <c r="W6" s="5">
        <f>TabellK1920[[#This Row],[Poeng '#6]]</f>
        <v>50</v>
      </c>
    </row>
    <row r="7" spans="1:23" x14ac:dyDescent="0.4">
      <c r="A7" t="s">
        <v>43</v>
      </c>
      <c r="B7" t="s">
        <v>6</v>
      </c>
      <c r="C7">
        <v>3</v>
      </c>
      <c r="D7" s="5">
        <f>IF(TabellK1920[[#This Row],[Plassering '#1]]="","",VLOOKUP(TabellK1920[[#This Row],[Plassering '#1]],Poeng[],2,FALSE))</f>
        <v>60</v>
      </c>
      <c r="E7" s="5"/>
      <c r="F7" s="5" t="str">
        <f>IF(TabellK1920[[#This Row],[Plassering '#2]]="","",VLOOKUP(TabellK1920[[#This Row],[Plassering '#2]],Poeng[],2,FALSE))</f>
        <v/>
      </c>
      <c r="G7" s="5">
        <v>1</v>
      </c>
      <c r="H7" s="5">
        <f>IF(TabellK1920[[#This Row],[Plassering '#3]]="","",VLOOKUP(TabellK1920[[#This Row],[Plassering '#3]],Poeng[],2,FALSE))</f>
        <v>100</v>
      </c>
      <c r="I7" s="5"/>
      <c r="J7" s="5" t="str">
        <f>IF(TabellK1920[[#This Row],[Plassering '#4]]="","",VLOOKUP(TabellK1920[[#This Row],[Plassering '#4]],Poeng[],2,FALSE))</f>
        <v/>
      </c>
      <c r="K7" s="5">
        <v>3</v>
      </c>
      <c r="L7" s="5">
        <f>IF(TabellK1920[[#This Row],[Plassering '#5]]="","",VLOOKUP(TabellK1920[[#This Row],[Plassering '#5]],Poeng[],2,FALSE))</f>
        <v>60</v>
      </c>
      <c r="M7" s="5">
        <v>2</v>
      </c>
      <c r="N7" s="5">
        <f>IF(TabellK1920[[#This Row],[Plassering '#6]]="","",VLOOKUP(TabellK1920[[#This Row],[Plassering '#6]],Poeng[],2,FALSE))</f>
        <v>80</v>
      </c>
      <c r="O7" s="5" cm="1">
        <f t="array" ref="O7">IF(6-(COUNTBLANK(TabellK1920[[#This Row],[P1]:[P6]]))&lt;4,"",SUM(LARGE(TabellK1920[[#This Row],[P1]:[P6]],{1,2,3,4})))</f>
        <v>300</v>
      </c>
      <c r="P7" s="10" cm="1">
        <f t="array" ref="P7">IF(6-(COUNTBLANK(TabellK1920[[#This Row],[P1]:[P6]]))&lt;4,SUM(TabellK1920[[#This Row],[P1]:[P6]]),SUM(LARGE(TabellK1920[[#This Row],[P1]:[P6]],{1,2,3,4})))</f>
        <v>300</v>
      </c>
      <c r="Q7" s="5">
        <f>IF(TabellK1920[[#This Row],[Poeng Tellende]]="","",RANK(TabellK1920[ [#This Row],[Poeng Tellende] ],TabellK1920[Poeng Tellende],0))</f>
        <v>2</v>
      </c>
      <c r="R7" s="5">
        <f>TabellK1920[[#This Row],[Poeng '#1]]</f>
        <v>60</v>
      </c>
      <c r="S7" s="5" t="str">
        <f>TabellK1920[[#This Row],[Poeng '#2]]</f>
        <v/>
      </c>
      <c r="T7" s="5">
        <f>TabellK1920[[#This Row],[Poeng '#3]]</f>
        <v>100</v>
      </c>
      <c r="U7" s="5" t="str">
        <f>TabellK1920[[#This Row],[Poeng '#4]]</f>
        <v/>
      </c>
      <c r="V7" s="5">
        <f>TabellK1920[[#This Row],[Poeng '#5]]</f>
        <v>60</v>
      </c>
      <c r="W7" s="5">
        <f>TabellK1920[[#This Row],[Poeng '#6]]</f>
        <v>80</v>
      </c>
    </row>
    <row r="8" spans="1:23" x14ac:dyDescent="0.4">
      <c r="A8" t="s">
        <v>45</v>
      </c>
      <c r="B8" t="s">
        <v>18</v>
      </c>
      <c r="C8">
        <v>4</v>
      </c>
      <c r="D8" s="5">
        <f>IF(TabellK1920[[#This Row],[Plassering '#1]]="","",VLOOKUP(TabellK1920[[#This Row],[Plassering '#1]],Poeng[],2,FALSE))</f>
        <v>50</v>
      </c>
      <c r="E8" s="5">
        <v>2</v>
      </c>
      <c r="F8" s="5">
        <f>IF(TabellK1920[[#This Row],[Plassering '#2]]="","",VLOOKUP(TabellK1920[[#This Row],[Plassering '#2]],Poeng[],2,FALSE))</f>
        <v>80</v>
      </c>
      <c r="G8" s="5">
        <v>3</v>
      </c>
      <c r="H8" s="5">
        <f>IF(TabellK1920[[#This Row],[Plassering '#3]]="","",VLOOKUP(TabellK1920[[#This Row],[Plassering '#3]],Poeng[],2,FALSE))</f>
        <v>60</v>
      </c>
      <c r="I8" s="5">
        <v>2</v>
      </c>
      <c r="J8" s="5">
        <f>IF(TabellK1920[[#This Row],[Plassering '#4]]="","",VLOOKUP(TabellK1920[[#This Row],[Plassering '#4]],Poeng[],2,FALSE))</f>
        <v>80</v>
      </c>
      <c r="K8" s="5">
        <v>2</v>
      </c>
      <c r="L8" s="5">
        <f>IF(TabellK1920[[#This Row],[Plassering '#5]]="","",VLOOKUP(TabellK1920[[#This Row],[Plassering '#5]],Poeng[],2,FALSE))</f>
        <v>80</v>
      </c>
      <c r="M8" s="5">
        <v>3</v>
      </c>
      <c r="N8" s="5">
        <f>IF(TabellK1920[[#This Row],[Plassering '#6]]="","",VLOOKUP(TabellK1920[[#This Row],[Plassering '#6]],Poeng[],2,FALSE))</f>
        <v>60</v>
      </c>
      <c r="O8" s="5" cm="1">
        <f t="array" ref="O8">IF(6-(COUNTBLANK(TabellK1920[[#This Row],[P1]:[P6]]))&lt;4,"",SUM(LARGE(TabellK1920[[#This Row],[P1]:[P6]],{1,2,3,4})))</f>
        <v>300</v>
      </c>
      <c r="P8" s="10" cm="1">
        <f t="array" ref="P8">IF(6-(COUNTBLANK(TabellK1920[[#This Row],[P1]:[P6]]))&lt;4,SUM(TabellK1920[[#This Row],[P1]:[P6]]),SUM(LARGE(TabellK1920[[#This Row],[P1]:[P6]],{1,2,3,4})))</f>
        <v>300</v>
      </c>
      <c r="Q8" s="5">
        <v>3</v>
      </c>
      <c r="R8" s="5">
        <f>TabellK1920[[#This Row],[Poeng '#1]]</f>
        <v>50</v>
      </c>
      <c r="S8" s="5">
        <f>TabellK1920[[#This Row],[Poeng '#2]]</f>
        <v>80</v>
      </c>
      <c r="T8" s="5">
        <f>TabellK1920[[#This Row],[Poeng '#3]]</f>
        <v>60</v>
      </c>
      <c r="U8" s="5">
        <f>TabellK1920[[#This Row],[Poeng '#4]]</f>
        <v>80</v>
      </c>
      <c r="V8" s="5">
        <f>TabellK1920[[#This Row],[Poeng '#5]]</f>
        <v>80</v>
      </c>
      <c r="W8" s="5">
        <f>TabellK1920[[#This Row],[Poeng '#6]]</f>
        <v>60</v>
      </c>
    </row>
    <row r="9" spans="1:23" x14ac:dyDescent="0.4">
      <c r="A9" t="s">
        <v>44</v>
      </c>
      <c r="B9" t="s">
        <v>17</v>
      </c>
      <c r="C9">
        <v>5</v>
      </c>
      <c r="D9" s="5">
        <f>IF(TabellK1920[[#This Row],[Plassering '#1]]="","",VLOOKUP(TabellK1920[[#This Row],[Plassering '#1]],Poeng[],2,FALSE))</f>
        <v>45</v>
      </c>
      <c r="E9" s="5">
        <v>4</v>
      </c>
      <c r="F9" s="5">
        <f>IF(TabellK1920[[#This Row],[Plassering '#2]]="","",VLOOKUP(TabellK1920[[#This Row],[Plassering '#2]],Poeng[],2,FALSE))</f>
        <v>50</v>
      </c>
      <c r="G9" s="5">
        <v>4</v>
      </c>
      <c r="H9" s="5">
        <f>IF(TabellK1920[[#This Row],[Plassering '#3]]="","",VLOOKUP(TabellK1920[[#This Row],[Plassering '#3]],Poeng[],2,FALSE))</f>
        <v>50</v>
      </c>
      <c r="I9" s="5">
        <v>1</v>
      </c>
      <c r="J9" s="5">
        <f>IF(TabellK1920[[#This Row],[Plassering '#4]]="","",VLOOKUP(TabellK1920[[#This Row],[Plassering '#4]],Poeng[],2,FALSE))</f>
        <v>100</v>
      </c>
      <c r="K9" s="5">
        <v>4</v>
      </c>
      <c r="L9" s="5">
        <f>IF(TabellK1920[[#This Row],[Plassering '#5]]="","",VLOOKUP(TabellK1920[[#This Row],[Plassering '#5]],Poeng[],2,FALSE))</f>
        <v>50</v>
      </c>
      <c r="M9" s="5"/>
      <c r="N9" s="5" t="str">
        <f>IF(TabellK1920[[#This Row],[Plassering '#6]]="","",VLOOKUP(TabellK1920[[#This Row],[Plassering '#6]],Poeng[],2,FALSE))</f>
        <v/>
      </c>
      <c r="O9" s="5" cm="1">
        <f t="array" ref="O9">IF(6-(COUNTBLANK(TabellK1920[[#This Row],[P1]:[P6]]))&lt;4,"",SUM(LARGE(TabellK1920[[#This Row],[P1]:[P6]],{1,2,3,4})))</f>
        <v>250</v>
      </c>
      <c r="P9" s="10" cm="1">
        <f t="array" ref="P9">IF(6-(COUNTBLANK(TabellK1920[[#This Row],[P1]:[P6]]))&lt;4,SUM(TabellK1920[[#This Row],[P1]:[P6]]),SUM(LARGE(TabellK1920[[#This Row],[P1]:[P6]],{1,2,3,4})))</f>
        <v>250</v>
      </c>
      <c r="Q9" s="5">
        <f>IF(TabellK1920[[#This Row],[Poeng Tellende]]="","",RANK(TabellK1920[ [#This Row],[Poeng Tellende] ],TabellK1920[Poeng Tellende],0))</f>
        <v>4</v>
      </c>
      <c r="R9" s="5">
        <f>TabellK1920[[#This Row],[Poeng '#1]]</f>
        <v>45</v>
      </c>
      <c r="S9" s="5">
        <f>TabellK1920[[#This Row],[Poeng '#2]]</f>
        <v>50</v>
      </c>
      <c r="T9" s="5">
        <f>TabellK1920[[#This Row],[Poeng '#3]]</f>
        <v>50</v>
      </c>
      <c r="U9" s="5">
        <f>TabellK1920[[#This Row],[Poeng '#4]]</f>
        <v>100</v>
      </c>
      <c r="V9" s="5">
        <f>TabellK1920[[#This Row],[Poeng '#5]]</f>
        <v>50</v>
      </c>
      <c r="W9" s="5" t="str">
        <f>TabellK1920[[#This Row],[Poeng '#6]]</f>
        <v/>
      </c>
    </row>
    <row r="10" spans="1:23" x14ac:dyDescent="0.4">
      <c r="A10" t="s">
        <v>41</v>
      </c>
      <c r="B10" t="s">
        <v>6</v>
      </c>
      <c r="C10">
        <v>1</v>
      </c>
      <c r="D10" s="5">
        <f>IF(TabellK1920[[#This Row],[Plassering '#1]]="","",VLOOKUP(TabellK1920[[#This Row],[Plassering '#1]],Poeng[],2,FALSE))</f>
        <v>100</v>
      </c>
      <c r="E10" s="5"/>
      <c r="F10" s="5" t="str">
        <f>IF(TabellK1920[[#This Row],[Plassering '#2]]="","",VLOOKUP(TabellK1920[[#This Row],[Plassering '#2]],Poeng[],2,FALSE))</f>
        <v/>
      </c>
      <c r="G10" s="5"/>
      <c r="H10" s="5" t="str">
        <f>IF(TabellK1920[[#This Row],[Plassering '#3]]="","",VLOOKUP(TabellK1920[[#This Row],[Plassering '#3]],Poeng[],2,FALSE))</f>
        <v/>
      </c>
      <c r="I10" s="5"/>
      <c r="J10" s="5" t="str">
        <f>IF(TabellK1920[[#This Row],[Plassering '#4]]="","",VLOOKUP(TabellK1920[[#This Row],[Plassering '#4]],Poeng[],2,FALSE))</f>
        <v/>
      </c>
      <c r="K10" s="5">
        <v>1</v>
      </c>
      <c r="L10" s="5">
        <f>IF(TabellK1920[[#This Row],[Plassering '#5]]="","",VLOOKUP(TabellK1920[[#This Row],[Plassering '#5]],Poeng[],2,FALSE))</f>
        <v>100</v>
      </c>
      <c r="M10" s="5">
        <v>1</v>
      </c>
      <c r="N10" s="5">
        <f>IF(TabellK1920[[#This Row],[Plassering '#6]]="","",VLOOKUP(TabellK1920[[#This Row],[Plassering '#6]],Poeng[],2,FALSE))</f>
        <v>100</v>
      </c>
      <c r="O10" s="5" t="str" cm="1">
        <f t="array" ref="O10">IF(6-(COUNTBLANK(TabellK1920[[#This Row],[P1]:[P6]]))&lt;4,"",SUM(LARGE(TabellK1920[[#This Row],[P1]:[P6]],{1,2,3,4})))</f>
        <v/>
      </c>
      <c r="P10" s="10" cm="1">
        <f t="array" ref="P10">IF(6-(COUNTBLANK(TabellK1920[[#This Row],[P1]:[P6]]))&lt;4,SUM(TabellK1920[[#This Row],[P1]:[P6]]),SUM(LARGE(TabellK1920[[#This Row],[P1]:[P6]],{1,2,3,4})))</f>
        <v>300</v>
      </c>
      <c r="Q10" s="5" t="str">
        <f>IF(TabellK1920[[#This Row],[Poeng Tellende]]="","",RANK(TabellK1920[ [#This Row],[Poeng Tellende] ],TabellK1920[Poeng Tellende],0))</f>
        <v/>
      </c>
      <c r="R10" s="5">
        <f>TabellK1920[[#This Row],[Poeng '#1]]</f>
        <v>100</v>
      </c>
      <c r="S10" s="5" t="str">
        <f>TabellK1920[[#This Row],[Poeng '#2]]</f>
        <v/>
      </c>
      <c r="T10" s="5" t="str">
        <f>TabellK1920[[#This Row],[Poeng '#3]]</f>
        <v/>
      </c>
      <c r="U10" s="5" t="str">
        <f>TabellK1920[[#This Row],[Poeng '#4]]</f>
        <v/>
      </c>
      <c r="V10" s="5">
        <f>TabellK1920[[#This Row],[Poeng '#5]]</f>
        <v>100</v>
      </c>
      <c r="W10" s="5">
        <f>TabellK1920[[#This Row],[Poeng '#6]]</f>
        <v>100</v>
      </c>
    </row>
    <row r="11" spans="1:23" x14ac:dyDescent="0.4">
      <c r="A11" t="s">
        <v>367</v>
      </c>
      <c r="B11" t="s">
        <v>25</v>
      </c>
      <c r="C11" s="5"/>
      <c r="D11" s="5" t="str">
        <f>IF(TabellK1920[[#This Row],[Plassering '#1]]="","",VLOOKUP(TabellK1920[[#This Row],[Plassering '#1]],Poeng[],2,FALSE))</f>
        <v/>
      </c>
      <c r="E11" s="5"/>
      <c r="F11" s="5" t="str">
        <f>IF(TabellK1920[[#This Row],[Plassering '#2]]="","",VLOOKUP(TabellK1920[[#This Row],[Plassering '#2]],Poeng[],2,FALSE))</f>
        <v/>
      </c>
      <c r="G11" s="5"/>
      <c r="H11" s="5" t="str">
        <f>IF(TabellK1920[[#This Row],[Plassering '#3]]="","",VLOOKUP(TabellK1920[[#This Row],[Plassering '#3]],Poeng[],2,FALSE))</f>
        <v/>
      </c>
      <c r="I11" s="5"/>
      <c r="J11" s="5" t="str">
        <f>IF(TabellK1920[[#This Row],[Plassering '#4]]="","",VLOOKUP(TabellK1920[[#This Row],[Plassering '#4]],Poeng[],2,FALSE))</f>
        <v/>
      </c>
      <c r="K11" s="5"/>
      <c r="L11" s="5" t="str">
        <f>IF(TabellK1920[[#This Row],[Plassering '#5]]="","",VLOOKUP(TabellK1920[[#This Row],[Plassering '#5]],Poeng[],2,FALSE))</f>
        <v/>
      </c>
      <c r="M11" s="5">
        <v>5</v>
      </c>
      <c r="N11" s="5">
        <f>IF(TabellK1920[[#This Row],[Plassering '#6]]="","",VLOOKUP(TabellK1920[[#This Row],[Plassering '#6]],Poeng[],2,FALSE))</f>
        <v>45</v>
      </c>
      <c r="O11" s="5" t="str" cm="1">
        <f t="array" ref="O11">IF(6-(COUNTBLANK(TabellK1920[[#This Row],[P1]:[P6]]))&lt;4,"",SUM(LARGE(TabellK1920[[#This Row],[P1]:[P6]],{1,2,3,4})))</f>
        <v/>
      </c>
      <c r="P11" s="10" cm="1">
        <f t="array" ref="P11">IF(6-(COUNTBLANK(TabellK1920[[#This Row],[P1]:[P6]]))&lt;4,SUM(TabellK1920[[#This Row],[P1]:[P6]]),SUM(LARGE(TabellK1920[[#This Row],[P1]:[P6]],{1,2,3,4})))</f>
        <v>45</v>
      </c>
      <c r="Q11" s="5" t="str">
        <f>IF(TabellK1920[[#This Row],[Poeng Tellende]]="","",RANK(TabellK1920[ [#This Row],[Poeng Tellende] ],TabellK1920[Poeng Tellende],0))</f>
        <v/>
      </c>
      <c r="R11" s="5" t="str">
        <f>TabellK1920[[#This Row],[Poeng '#1]]</f>
        <v/>
      </c>
      <c r="S11" s="5" t="str">
        <f>TabellK1920[[#This Row],[Poeng '#2]]</f>
        <v/>
      </c>
      <c r="T11" s="5" t="str">
        <f>TabellK1920[[#This Row],[Poeng '#3]]</f>
        <v/>
      </c>
      <c r="U11" s="5" t="str">
        <f>TabellK1920[[#This Row],[Poeng '#4]]</f>
        <v/>
      </c>
      <c r="V11" s="5" t="str">
        <f>TabellK1920[[#This Row],[Poeng '#5]]</f>
        <v/>
      </c>
      <c r="W11" s="5">
        <f>TabellK1920[[#This Row],[Poeng '#6]]</f>
        <v>45</v>
      </c>
    </row>
    <row r="12" spans="1:23" x14ac:dyDescent="0.4">
      <c r="A12" t="s">
        <v>46</v>
      </c>
      <c r="B12" t="s">
        <v>19</v>
      </c>
      <c r="C12">
        <v>6</v>
      </c>
      <c r="D12" s="5">
        <f>IF(TabellK1920[[#This Row],[Plassering '#1]]="","",VLOOKUP(TabellK1920[[#This Row],[Plassering '#1]],Poeng[],2,FALSE))</f>
        <v>40</v>
      </c>
      <c r="E12" s="5">
        <v>3</v>
      </c>
      <c r="F12" s="5">
        <f>IF(TabellK1920[[#This Row],[Plassering '#2]]="","",VLOOKUP(TabellK1920[[#This Row],[Plassering '#2]],Poeng[],2,FALSE))</f>
        <v>60</v>
      </c>
      <c r="G12" s="5"/>
      <c r="H12" s="5" t="str">
        <f>IF(TabellK1920[[#This Row],[Plassering '#3]]="","",VLOOKUP(TabellK1920[[#This Row],[Plassering '#3]],Poeng[],2,FALSE))</f>
        <v/>
      </c>
      <c r="I12" s="5"/>
      <c r="J12" s="5" t="str">
        <f>IF(TabellK1920[[#This Row],[Plassering '#4]]="","",VLOOKUP(TabellK1920[[#This Row],[Plassering '#4]],Poeng[],2,FALSE))</f>
        <v/>
      </c>
      <c r="K12" s="5"/>
      <c r="L12" s="5" t="str">
        <f>IF(TabellK1920[[#This Row],[Plassering '#5]]="","",VLOOKUP(TabellK1920[[#This Row],[Plassering '#5]],Poeng[],2,FALSE))</f>
        <v/>
      </c>
      <c r="M12" s="5"/>
      <c r="N12" s="5" t="str">
        <f>IF(TabellK1920[[#This Row],[Plassering '#6]]="","",VLOOKUP(TabellK1920[[#This Row],[Plassering '#6]],Poeng[],2,FALSE))</f>
        <v/>
      </c>
      <c r="O12" s="5" t="str" cm="1">
        <f t="array" ref="O12">IF(6-(COUNTBLANK(TabellK1920[[#This Row],[P1]:[P6]]))&lt;4,"",SUM(LARGE(TabellK1920[[#This Row],[P1]:[P6]],{1,2,3,4})))</f>
        <v/>
      </c>
      <c r="P12" s="10" cm="1">
        <f t="array" ref="P12">IF(6-(COUNTBLANK(TabellK1920[[#This Row],[P1]:[P6]]))&lt;4,SUM(TabellK1920[[#This Row],[P1]:[P6]]),SUM(LARGE(TabellK1920[[#This Row],[P1]:[P6]],{1,2,3,4})))</f>
        <v>100</v>
      </c>
      <c r="Q12" s="5" t="str">
        <f>IF(TabellK1920[[#This Row],[Poeng Tellende]]="","",RANK(TabellK1920[ [#This Row],[Poeng Tellende] ],TabellK1920[Poeng Tellende],0))</f>
        <v/>
      </c>
      <c r="R12" s="5">
        <f>TabellK1920[[#This Row],[Poeng '#1]]</f>
        <v>40</v>
      </c>
      <c r="S12" s="5">
        <f>TabellK1920[[#This Row],[Poeng '#2]]</f>
        <v>60</v>
      </c>
      <c r="T12" s="5" t="str">
        <f>TabellK1920[[#This Row],[Poeng '#3]]</f>
        <v/>
      </c>
      <c r="U12" s="5" t="str">
        <f>TabellK1920[[#This Row],[Poeng '#4]]</f>
        <v/>
      </c>
      <c r="V12" s="5" t="str">
        <f>TabellK1920[[#This Row],[Poeng '#5]]</f>
        <v/>
      </c>
      <c r="W12" s="5" t="str">
        <f>TabellK1920[[#This Row],[Poeng '#6]]</f>
        <v/>
      </c>
    </row>
    <row r="13" spans="1:23" x14ac:dyDescent="0.4">
      <c r="A13" t="s">
        <v>298</v>
      </c>
      <c r="B13" t="s">
        <v>8</v>
      </c>
      <c r="C13" s="5"/>
      <c r="D13" s="5" t="str">
        <f>IF(TabellK1920[[#This Row],[Plassering '#1]]="","",VLOOKUP(TabellK1920[[#This Row],[Plassering '#1]],Poeng[],2,FALSE))</f>
        <v/>
      </c>
      <c r="E13" s="5"/>
      <c r="F13" s="5" t="str">
        <f>IF(TabellK1920[[#This Row],[Plassering '#2]]="","",VLOOKUP(TabellK1920[[#This Row],[Plassering '#2]],Poeng[],2,FALSE))</f>
        <v/>
      </c>
      <c r="G13" s="5">
        <v>5</v>
      </c>
      <c r="H13" s="5">
        <f>IF(TabellK1920[[#This Row],[Plassering '#3]]="","",VLOOKUP(TabellK1920[[#This Row],[Plassering '#3]],Poeng[],2,FALSE))</f>
        <v>45</v>
      </c>
      <c r="I13" s="5"/>
      <c r="J13" s="5" t="str">
        <f>IF(TabellK1920[[#This Row],[Plassering '#4]]="","",VLOOKUP(TabellK1920[[#This Row],[Plassering '#4]],Poeng[],2,FALSE))</f>
        <v/>
      </c>
      <c r="K13" s="5"/>
      <c r="L13" s="5" t="str">
        <f>IF(TabellK1920[[#This Row],[Plassering '#5]]="","",VLOOKUP(TabellK1920[[#This Row],[Plassering '#5]],Poeng[],2,FALSE))</f>
        <v/>
      </c>
      <c r="M13" s="5"/>
      <c r="N13" s="5" t="str">
        <f>IF(TabellK1920[[#This Row],[Plassering '#6]]="","",VLOOKUP(TabellK1920[[#This Row],[Plassering '#6]],Poeng[],2,FALSE))</f>
        <v/>
      </c>
      <c r="O13" s="5" t="str" cm="1">
        <f t="array" ref="O13">IF(6-(COUNTBLANK(TabellK1920[[#This Row],[P1]:[P6]]))&lt;4,"",SUM(LARGE(TabellK1920[[#This Row],[P1]:[P6]],{1,2,3,4})))</f>
        <v/>
      </c>
      <c r="P13" s="10" cm="1">
        <f t="array" ref="P13">IF(6-(COUNTBLANK(TabellK1920[[#This Row],[P1]:[P6]]))&lt;4,SUM(TabellK1920[[#This Row],[P1]:[P6]]),SUM(LARGE(TabellK1920[[#This Row],[P1]:[P6]],{1,2,3,4})))</f>
        <v>45</v>
      </c>
      <c r="Q13" s="5" t="str">
        <f>IF(TabellK1920[[#This Row],[Poeng Tellende]]="","",RANK(TabellK1920[ [#This Row],[Poeng Tellende] ],TabellK1920[Poeng Tellende],0))</f>
        <v/>
      </c>
      <c r="R13" s="5" t="str">
        <f>TabellK1920[[#This Row],[Poeng '#1]]</f>
        <v/>
      </c>
      <c r="S13" s="5" t="str">
        <f>TabellK1920[[#This Row],[Poeng '#2]]</f>
        <v/>
      </c>
      <c r="T13" s="5">
        <f>TabellK1920[[#This Row],[Poeng '#3]]</f>
        <v>45</v>
      </c>
      <c r="U13" s="5" t="str">
        <f>TabellK1920[[#This Row],[Poeng '#4]]</f>
        <v/>
      </c>
      <c r="V13" s="5" t="str">
        <f>TabellK1920[[#This Row],[Poeng '#5]]</f>
        <v/>
      </c>
      <c r="W13" s="5" t="str">
        <f>TabellK1920[[#This Row],[Poeng '#6]]</f>
        <v/>
      </c>
    </row>
    <row r="14" spans="1:23" x14ac:dyDescent="0.4">
      <c r="A14" t="s">
        <v>259</v>
      </c>
      <c r="B14" t="s">
        <v>8</v>
      </c>
      <c r="C14" s="5"/>
      <c r="D14" s="5" t="str">
        <f>IF(TabellK1920[[#This Row],[Plassering '#1]]="","",VLOOKUP(TabellK1920[[#This Row],[Plassering '#1]],Poeng[],2,FALSE))</f>
        <v/>
      </c>
      <c r="E14" s="5">
        <v>5</v>
      </c>
      <c r="F14" s="5">
        <f>IF(TabellK1920[[#This Row],[Plassering '#2]]="","",VLOOKUP(TabellK1920[[#This Row],[Plassering '#2]],Poeng[],2,FALSE))</f>
        <v>45</v>
      </c>
      <c r="G14" s="5"/>
      <c r="H14" s="5" t="str">
        <f>IF(TabellK1920[[#This Row],[Plassering '#3]]="","",VLOOKUP(TabellK1920[[#This Row],[Plassering '#3]],Poeng[],2,FALSE))</f>
        <v/>
      </c>
      <c r="I14" s="5"/>
      <c r="J14" s="5" t="str">
        <f>IF(TabellK1920[[#This Row],[Plassering '#4]]="","",VLOOKUP(TabellK1920[[#This Row],[Plassering '#4]],Poeng[],2,FALSE))</f>
        <v/>
      </c>
      <c r="K14" s="5"/>
      <c r="L14" s="5" t="str">
        <f>IF(TabellK1920[[#This Row],[Plassering '#5]]="","",VLOOKUP(TabellK1920[[#This Row],[Plassering '#5]],Poeng[],2,FALSE))</f>
        <v/>
      </c>
      <c r="M14" s="5"/>
      <c r="N14" s="5" t="str">
        <f>IF(TabellK1920[[#This Row],[Plassering '#6]]="","",VLOOKUP(TabellK1920[[#This Row],[Plassering '#6]],Poeng[],2,FALSE))</f>
        <v/>
      </c>
      <c r="O14" s="5" t="str" cm="1">
        <f t="array" ref="O14">IF(6-(COUNTBLANK(TabellK1920[[#This Row],[P1]:[P6]]))&lt;4,"",SUM(LARGE(TabellK1920[[#This Row],[P1]:[P6]],{1,2,3,4})))</f>
        <v/>
      </c>
      <c r="P14" s="10" cm="1">
        <f t="array" ref="P14">IF(6-(COUNTBLANK(TabellK1920[[#This Row],[P1]:[P6]]))&lt;4,SUM(TabellK1920[[#This Row],[P1]:[P6]]),SUM(LARGE(TabellK1920[[#This Row],[P1]:[P6]],{1,2,3,4})))</f>
        <v>45</v>
      </c>
      <c r="Q14" s="5" t="str">
        <f>IF(TabellK1920[[#This Row],[Poeng Tellende]]="","",RANK(TabellK1920[ [#This Row],[Poeng Tellende] ],TabellK1920[Poeng Tellende],0))</f>
        <v/>
      </c>
      <c r="R14" s="5" t="str">
        <f>TabellK1920[[#This Row],[Poeng '#1]]</f>
        <v/>
      </c>
      <c r="S14" s="5">
        <f>TabellK1920[[#This Row],[Poeng '#2]]</f>
        <v>45</v>
      </c>
      <c r="T14" s="5" t="str">
        <f>TabellK1920[[#This Row],[Poeng '#3]]</f>
        <v/>
      </c>
      <c r="U14" s="5" t="str">
        <f>TabellK1920[[#This Row],[Poeng '#4]]</f>
        <v/>
      </c>
      <c r="V14" s="5" t="str">
        <f>TabellK1920[[#This Row],[Poeng '#5]]</f>
        <v/>
      </c>
      <c r="W14" s="5" t="str">
        <f>TabellK1920[[#This Row],[Poeng '#6]]</f>
        <v/>
      </c>
    </row>
    <row r="15" spans="1:23" x14ac:dyDescent="0.4">
      <c r="A15" t="s">
        <v>357</v>
      </c>
      <c r="B15" t="s">
        <v>25</v>
      </c>
      <c r="C15" s="5"/>
      <c r="D15" s="5" t="str">
        <f>IF(TabellK1920[[#This Row],[Plassering '#1]]="","",VLOOKUP(TabellK1920[[#This Row],[Plassering '#1]],Poeng[],2,FALSE))</f>
        <v/>
      </c>
      <c r="E15" s="5"/>
      <c r="F15" s="5" t="str">
        <f>IF(TabellK1920[[#This Row],[Plassering '#2]]="","",VLOOKUP(TabellK1920[[#This Row],[Plassering '#2]],Poeng[],2,FALSE))</f>
        <v/>
      </c>
      <c r="G15" s="5"/>
      <c r="H15" s="5" t="str">
        <f>IF(TabellK1920[[#This Row],[Plassering '#3]]="","",VLOOKUP(TabellK1920[[#This Row],[Plassering '#3]],Poeng[],2,FALSE))</f>
        <v/>
      </c>
      <c r="I15" s="5"/>
      <c r="J15" s="5" t="str">
        <f>IF(TabellK1920[[#This Row],[Plassering '#4]]="","",VLOOKUP(TabellK1920[[#This Row],[Plassering '#4]],Poeng[],2,FALSE))</f>
        <v/>
      </c>
      <c r="K15" s="5">
        <v>6</v>
      </c>
      <c r="L15" s="5">
        <f>IF(TabellK1920[[#This Row],[Plassering '#5]]="","",VLOOKUP(TabellK1920[[#This Row],[Plassering '#5]],Poeng[],2,FALSE))</f>
        <v>40</v>
      </c>
      <c r="M15" s="5"/>
      <c r="N15" s="5" t="str">
        <f>IF(TabellK1920[[#This Row],[Plassering '#6]]="","",VLOOKUP(TabellK1920[[#This Row],[Plassering '#6]],Poeng[],2,FALSE))</f>
        <v/>
      </c>
      <c r="O15" s="5" t="str" cm="1">
        <f t="array" ref="O15">IF(6-(COUNTBLANK(TabellK1920[[#This Row],[P1]:[P6]]))&lt;4,"",SUM(LARGE(TabellK1920[[#This Row],[P1]:[P6]],{1,2,3,4})))</f>
        <v/>
      </c>
      <c r="P15" s="10" cm="1">
        <f t="array" ref="P15">IF(6-(COUNTBLANK(TabellK1920[[#This Row],[P1]:[P6]]))&lt;4,SUM(TabellK1920[[#This Row],[P1]:[P6]]),SUM(LARGE(TabellK1920[[#This Row],[P1]:[P6]],{1,2,3,4})))</f>
        <v>40</v>
      </c>
      <c r="Q15" s="5" t="str">
        <f>IF(TabellK1920[[#This Row],[Poeng Tellende]]="","",RANK(TabellK1920[ [#This Row],[Poeng Tellende] ],TabellK1920[Poeng Tellende],0))</f>
        <v/>
      </c>
      <c r="R15" s="5" t="str">
        <f>TabellK1920[[#This Row],[Poeng '#1]]</f>
        <v/>
      </c>
      <c r="S15" s="5" t="str">
        <f>TabellK1920[[#This Row],[Poeng '#2]]</f>
        <v/>
      </c>
      <c r="T15" s="5" t="str">
        <f>TabellK1920[[#This Row],[Poeng '#3]]</f>
        <v/>
      </c>
      <c r="U15" s="5" t="str">
        <f>TabellK1920[[#This Row],[Poeng '#4]]</f>
        <v/>
      </c>
      <c r="V15" s="5">
        <f>TabellK1920[[#This Row],[Poeng '#5]]</f>
        <v>40</v>
      </c>
      <c r="W15" s="5" t="str">
        <f>TabellK1920[[#This Row],[Poeng '#6]]</f>
        <v/>
      </c>
    </row>
    <row r="16" spans="1:23" x14ac:dyDescent="0.4">
      <c r="A16" t="s">
        <v>47</v>
      </c>
      <c r="B16" t="s">
        <v>17</v>
      </c>
      <c r="C16">
        <v>7</v>
      </c>
      <c r="D16" s="5">
        <f>IF(TabellK1920[[#This Row],[Plassering '#1]]="","",VLOOKUP(TabellK1920[[#This Row],[Plassering '#1]],Poeng[],2,FALSE))</f>
        <v>36</v>
      </c>
      <c r="E16" s="5"/>
      <c r="F16" s="5" t="str">
        <f>IF(TabellK1920[[#This Row],[Plassering '#2]]="","",VLOOKUP(TabellK1920[[#This Row],[Plassering '#2]],Poeng[],2,FALSE))</f>
        <v/>
      </c>
      <c r="G16" s="5"/>
      <c r="H16" s="5" t="str">
        <f>IF(TabellK1920[[#This Row],[Plassering '#3]]="","",VLOOKUP(TabellK1920[[#This Row],[Plassering '#3]],Poeng[],2,FALSE))</f>
        <v/>
      </c>
      <c r="I16" s="5"/>
      <c r="J16" s="5" t="str">
        <f>IF(TabellK1920[[#This Row],[Plassering '#4]]="","",VLOOKUP(TabellK1920[[#This Row],[Plassering '#4]],Poeng[],2,FALSE))</f>
        <v/>
      </c>
      <c r="K16" s="5"/>
      <c r="L16" s="5" t="str">
        <f>IF(TabellK1920[[#This Row],[Plassering '#5]]="","",VLOOKUP(TabellK1920[[#This Row],[Plassering '#5]],Poeng[],2,FALSE))</f>
        <v/>
      </c>
      <c r="M16" s="5"/>
      <c r="N16" s="5" t="str">
        <f>IF(TabellK1920[[#This Row],[Plassering '#6]]="","",VLOOKUP(TabellK1920[[#This Row],[Plassering '#6]],Poeng[],2,FALSE))</f>
        <v/>
      </c>
      <c r="O16" s="5" t="str" cm="1">
        <f t="array" ref="O16">IF(6-(COUNTBLANK(TabellK1920[[#This Row],[P1]:[P6]]))&lt;4,"",SUM(LARGE(TabellK1920[[#This Row],[P1]:[P6]],{1,2,3,4})))</f>
        <v/>
      </c>
      <c r="P16" s="10" cm="1">
        <f t="array" ref="P16">IF(6-(COUNTBLANK(TabellK1920[[#This Row],[P1]:[P6]]))&lt;4,SUM(TabellK1920[[#This Row],[P1]:[P6]]),SUM(LARGE(TabellK1920[[#This Row],[P1]:[P6]],{1,2,3,4})))</f>
        <v>36</v>
      </c>
      <c r="Q16" s="5" t="str">
        <f>IF(TabellK1920[[#This Row],[Poeng Tellende]]="","",RANK(TabellK1920[ [#This Row],[Poeng Tellende] ],TabellK1920[Poeng Tellende],0))</f>
        <v/>
      </c>
      <c r="R16" s="5">
        <f>TabellK1920[[#This Row],[Poeng '#1]]</f>
        <v>36</v>
      </c>
      <c r="S16" s="5" t="str">
        <f>TabellK1920[[#This Row],[Poeng '#2]]</f>
        <v/>
      </c>
      <c r="T16" s="5" t="str">
        <f>TabellK1920[[#This Row],[Poeng '#3]]</f>
        <v/>
      </c>
      <c r="U16" s="5" t="str">
        <f>TabellK1920[[#This Row],[Poeng '#4]]</f>
        <v/>
      </c>
      <c r="V16" s="5" t="str">
        <f>TabellK1920[[#This Row],[Poeng '#5]]</f>
        <v/>
      </c>
      <c r="W16" s="5" t="str">
        <f>TabellK1920[[#This Row],[Poeng '#6]]</f>
        <v/>
      </c>
    </row>
    <row r="17" spans="1:23" x14ac:dyDescent="0.4">
      <c r="A17"/>
      <c r="B17"/>
      <c r="C17" s="5"/>
      <c r="D17" s="5" t="str">
        <f>IF(TabellK1920[[#This Row],[Plassering '#1]]="","",VLOOKUP(TabellK1920[[#This Row],[Plassering '#1]],Poeng[],2,FALSE))</f>
        <v/>
      </c>
      <c r="E17" s="5"/>
      <c r="F17" s="5" t="str">
        <f>IF(TabellK1920[[#This Row],[Plassering '#2]]="","",VLOOKUP(TabellK1920[[#This Row],[Plassering '#2]],Poeng[],2,FALSE))</f>
        <v/>
      </c>
      <c r="G17" s="5"/>
      <c r="H17" s="5" t="str">
        <f>IF(TabellK1920[[#This Row],[Plassering '#3]]="","",VLOOKUP(TabellK1920[[#This Row],[Plassering '#3]],Poeng[],2,FALSE))</f>
        <v/>
      </c>
      <c r="I17" s="5"/>
      <c r="J17" s="5" t="str">
        <f>IF(TabellK1920[[#This Row],[Plassering '#4]]="","",VLOOKUP(TabellK1920[[#This Row],[Plassering '#4]],Poeng[],2,FALSE))</f>
        <v/>
      </c>
      <c r="K17" s="5"/>
      <c r="L17" s="5" t="str">
        <f>IF(TabellK1920[[#This Row],[Plassering '#5]]="","",VLOOKUP(TabellK1920[[#This Row],[Plassering '#5]],Poeng[],2,FALSE))</f>
        <v/>
      </c>
      <c r="M17" s="5"/>
      <c r="N17" s="5" t="str">
        <f>IF(TabellK1920[[#This Row],[Plassering '#6]]="","",VLOOKUP(TabellK1920[[#This Row],[Plassering '#6]],Poeng[],2,FALSE))</f>
        <v/>
      </c>
      <c r="O17" s="5" t="str" cm="1">
        <f t="array" ref="O17">IF(6-(COUNTBLANK(TabellK1920[[#This Row],[P1]:[P6]]))&lt;4,"",SUM(LARGE(TabellK1920[[#This Row],[P1]:[P6]],{1,2,3,4})))</f>
        <v/>
      </c>
      <c r="P17" s="10" cm="1">
        <f t="array" ref="P17">IF(6-(COUNTBLANK(TabellK1920[[#This Row],[P1]:[P6]]))&lt;4,SUM(TabellK1920[[#This Row],[P1]:[P6]]),SUM(LARGE(TabellK1920[[#This Row],[P1]:[P6]],{1,2,3,4})))</f>
        <v>0</v>
      </c>
      <c r="Q17" s="5" t="str">
        <f>IF(TabellK1920[[#This Row],[Poeng Tellende]]="","",RANK(TabellK1920[ [#This Row],[Poeng Tellende] ],TabellK1920[Poeng Tellende],0))</f>
        <v/>
      </c>
      <c r="R17" s="5" t="str">
        <f>TabellK1920[[#This Row],[Poeng '#1]]</f>
        <v/>
      </c>
      <c r="S17" s="5" t="str">
        <f>TabellK1920[[#This Row],[Poeng '#2]]</f>
        <v/>
      </c>
      <c r="T17" s="5" t="str">
        <f>TabellK1920[[#This Row],[Poeng '#3]]</f>
        <v/>
      </c>
      <c r="U17" s="5" t="str">
        <f>TabellK1920[[#This Row],[Poeng '#4]]</f>
        <v/>
      </c>
      <c r="V17" s="5" t="str">
        <f>TabellK1920[[#This Row],[Poeng '#5]]</f>
        <v/>
      </c>
      <c r="W17" s="5" t="str">
        <f>TabellK1920[[#This Row],[Poeng '#6]]</f>
        <v/>
      </c>
    </row>
    <row r="18" spans="1:23" x14ac:dyDescent="0.4">
      <c r="A18"/>
      <c r="B18"/>
      <c r="C18" s="5"/>
      <c r="D18" s="5" t="str">
        <f>IF(TabellK1920[[#This Row],[Plassering '#1]]="","",VLOOKUP(TabellK1920[[#This Row],[Plassering '#1]],Poeng[],2,FALSE))</f>
        <v/>
      </c>
      <c r="E18" s="5"/>
      <c r="F18" s="5" t="str">
        <f>IF(TabellK1920[[#This Row],[Plassering '#2]]="","",VLOOKUP(TabellK1920[[#This Row],[Plassering '#2]],Poeng[],2,FALSE))</f>
        <v/>
      </c>
      <c r="G18" s="5"/>
      <c r="H18" s="5" t="str">
        <f>IF(TabellK1920[[#This Row],[Plassering '#3]]="","",VLOOKUP(TabellK1920[[#This Row],[Plassering '#3]],Poeng[],2,FALSE))</f>
        <v/>
      </c>
      <c r="I18" s="5"/>
      <c r="J18" s="5" t="str">
        <f>IF(TabellK1920[[#This Row],[Plassering '#4]]="","",VLOOKUP(TabellK1920[[#This Row],[Plassering '#4]],Poeng[],2,FALSE))</f>
        <v/>
      </c>
      <c r="K18" s="5"/>
      <c r="L18" s="5" t="str">
        <f>IF(TabellK1920[[#This Row],[Plassering '#5]]="","",VLOOKUP(TabellK1920[[#This Row],[Plassering '#5]],Poeng[],2,FALSE))</f>
        <v/>
      </c>
      <c r="M18" s="5"/>
      <c r="N18" s="5" t="str">
        <f>IF(TabellK1920[[#This Row],[Plassering '#6]]="","",VLOOKUP(TabellK1920[[#This Row],[Plassering '#6]],Poeng[],2,FALSE))</f>
        <v/>
      </c>
      <c r="O18" s="5" t="str" cm="1">
        <f t="array" ref="O18">IF(6-(COUNTBLANK(TabellK1920[[#This Row],[P1]:[P6]]))&lt;4,"",SUM(LARGE(TabellK1920[[#This Row],[P1]:[P6]],{1,2,3,4})))</f>
        <v/>
      </c>
      <c r="P18" s="10" cm="1">
        <f t="array" ref="P18">IF(6-(COUNTBLANK(TabellK1920[[#This Row],[P1]:[P6]]))&lt;4,SUM(TabellK1920[[#This Row],[P1]:[P6]]),SUM(LARGE(TabellK1920[[#This Row],[P1]:[P6]],{1,2,3,4})))</f>
        <v>0</v>
      </c>
      <c r="Q18" s="5" t="str">
        <f>IF(TabellK1920[[#This Row],[Poeng Tellende]]="","",RANK(TabellK1920[ [#This Row],[Poeng Tellende] ],TabellK1920[Poeng Tellende],0))</f>
        <v/>
      </c>
      <c r="R18" s="5" t="str">
        <f>TabellK1920[[#This Row],[Poeng '#1]]</f>
        <v/>
      </c>
      <c r="S18" s="5" t="str">
        <f>TabellK1920[[#This Row],[Poeng '#2]]</f>
        <v/>
      </c>
      <c r="T18" s="5" t="str">
        <f>TabellK1920[[#This Row],[Poeng '#3]]</f>
        <v/>
      </c>
      <c r="U18" s="5" t="str">
        <f>TabellK1920[[#This Row],[Poeng '#4]]</f>
        <v/>
      </c>
      <c r="V18" s="5" t="str">
        <f>TabellK1920[[#This Row],[Poeng '#5]]</f>
        <v/>
      </c>
      <c r="W18" s="5" t="str">
        <f>TabellK1920[[#This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F5CC2-074F-FC4B-B5B8-661E2D8F233A}">
  <dimension ref="A1:W17"/>
  <sheetViews>
    <sheetView zoomScaleNormal="100" workbookViewId="0">
      <selection activeCell="M11" sqref="M11"/>
    </sheetView>
  </sheetViews>
  <sheetFormatPr baseColWidth="10" defaultColWidth="10.83203125" defaultRowHeight="16" x14ac:dyDescent="0.4"/>
  <cols>
    <col min="1" max="1" width="29.832031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223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48</v>
      </c>
      <c r="B6" t="s">
        <v>20</v>
      </c>
      <c r="C6">
        <v>1</v>
      </c>
      <c r="D6" s="5">
        <f>IF(TabellKSR[[#This Row],[Plassering '#1]]="","",VLOOKUP(TabellKSR[[#This Row],[Plassering '#1]],Poeng[],2,FALSE))</f>
        <v>100</v>
      </c>
      <c r="E6" s="5">
        <v>1</v>
      </c>
      <c r="F6" s="5">
        <f>IF(TabellKSR[[#This Row],[Plassering '#2]]="","",VLOOKUP(TabellKSR[[#This Row],[Plassering '#2]],Poeng[],2,FALSE))</f>
        <v>100</v>
      </c>
      <c r="G6" s="5"/>
      <c r="H6" s="5" t="str">
        <f>IF(TabellKSR[[#This Row],[Plassering '#3]]="","",VLOOKUP(TabellKSR[[#This Row],[Plassering '#3]],Poeng[],2,FALSE))</f>
        <v/>
      </c>
      <c r="I6" s="5"/>
      <c r="J6" s="5" t="str">
        <f>IF(TabellKSR[[#This Row],[Plassering '#4]]="","",VLOOKUP(TabellKSR[[#This Row],[Plassering '#4]],Poeng[],2,FALSE))</f>
        <v/>
      </c>
      <c r="K6" s="5"/>
      <c r="L6" s="5" t="str">
        <f>IF(TabellKSR[[#This Row],[Plassering '#5]]="","",VLOOKUP(TabellKSR[[#This Row],[Plassering '#5]],Poeng[],2,FALSE))</f>
        <v/>
      </c>
      <c r="M6" s="5"/>
      <c r="N6" s="5" t="str">
        <f>IF(TabellKSR[[#This Row],[Plassering '#6]]="","",VLOOKUP(TabellKSR[[#This Row],[Plassering '#6]],Poeng[],2,FALSE))</f>
        <v/>
      </c>
      <c r="O6" s="5" t="str" cm="1">
        <f t="array" ref="O6">IF(6-(COUNTBLANK(TabellKSR[[#This Row],[P1]:[P6]]))&lt;4,"",SUM(LARGE(TabellKSR[[#This Row],[P1]:[P6]],{1,2,3,4})))</f>
        <v/>
      </c>
      <c r="P6" s="10" cm="1">
        <f t="array" ref="P6">IF(6-(COUNTBLANK(TabellKSR[[#This Row],[P1]:[P6]]))&lt;4,SUM(TabellKSR[[#This Row],[P1]:[P6]]),SUM(LARGE(TabellKSR[[#This Row],[P1]:[P6]],{1,2,3,4})))</f>
        <v>200</v>
      </c>
      <c r="Q6" s="5" t="str">
        <f>IF(TabellKSR[[#This Row],[Poeng Tellende]]="","",RANK(TabellKSR[ [#This Row],[Poeng Tellende] ],TabellKSR[Poeng Tellende],0))</f>
        <v/>
      </c>
      <c r="R6" s="5">
        <f>TabellKSR[[#This Row],[Poeng '#1]]</f>
        <v>100</v>
      </c>
      <c r="S6" s="5">
        <f>TabellKSR[[#This Row],[Poeng '#2]]</f>
        <v>100</v>
      </c>
      <c r="T6" s="5" t="str">
        <f>TabellKSR[[#This Row],[Poeng '#3]]</f>
        <v/>
      </c>
      <c r="U6" s="5" t="str">
        <f>TabellKSR[[#This Row],[Poeng '#4]]</f>
        <v/>
      </c>
      <c r="V6" s="5" t="str">
        <f>TabellKSR[[#This Row],[Poeng '#5]]</f>
        <v/>
      </c>
      <c r="W6" s="5" t="str">
        <f>TabellKSR[[#This Row],[Poeng '#6]]</f>
        <v/>
      </c>
    </row>
    <row r="7" spans="1:23" x14ac:dyDescent="0.4">
      <c r="A7" t="s">
        <v>50</v>
      </c>
      <c r="B7" t="s">
        <v>21</v>
      </c>
      <c r="C7">
        <v>3</v>
      </c>
      <c r="D7" s="5">
        <f>IF(TabellKSR[[#This Row],[Plassering '#1]]="","",VLOOKUP(TabellKSR[[#This Row],[Plassering '#1]],Poeng[],2,FALSE))</f>
        <v>60</v>
      </c>
      <c r="E7" s="5">
        <v>6</v>
      </c>
      <c r="F7" s="5">
        <f>IF(TabellKSR[[#This Row],[Plassering '#2]]="","",VLOOKUP(TabellKSR[[#This Row],[Plassering '#2]],Poeng[],2,FALSE))</f>
        <v>40</v>
      </c>
      <c r="G7" s="5">
        <v>1</v>
      </c>
      <c r="H7" s="5">
        <f>IF(TabellKSR[[#This Row],[Plassering '#3]]="","",VLOOKUP(TabellKSR[[#This Row],[Plassering '#3]],Poeng[],2,FALSE))</f>
        <v>100</v>
      </c>
      <c r="I7" s="5"/>
      <c r="J7" s="5" t="str">
        <f>IF(TabellKSR[[#This Row],[Plassering '#4]]="","",VLOOKUP(TabellKSR[[#This Row],[Plassering '#4]],Poeng[],2,FALSE))</f>
        <v/>
      </c>
      <c r="K7" s="5"/>
      <c r="L7" s="5" t="str">
        <f>IF(TabellKSR[[#This Row],[Plassering '#5]]="","",VLOOKUP(TabellKSR[[#This Row],[Plassering '#5]],Poeng[],2,FALSE))</f>
        <v/>
      </c>
      <c r="M7" s="5"/>
      <c r="N7" s="5" t="str">
        <f>IF(TabellKSR[[#This Row],[Plassering '#6]]="","",VLOOKUP(TabellKSR[[#This Row],[Plassering '#6]],Poeng[],2,FALSE))</f>
        <v/>
      </c>
      <c r="O7" s="5" t="str" cm="1">
        <f t="array" ref="O7">IF(6-(COUNTBLANK(TabellKSR[[#This Row],[P1]:[P6]]))&lt;4,"",SUM(LARGE(TabellKSR[[#This Row],[P1]:[P6]],{1,2,3,4})))</f>
        <v/>
      </c>
      <c r="P7" s="10" cm="1">
        <f t="array" ref="P7">IF(6-(COUNTBLANK(TabellKSR[[#This Row],[P1]:[P6]]))&lt;4,SUM(TabellKSR[[#This Row],[P1]:[P6]]),SUM(LARGE(TabellKSR[[#This Row],[P1]:[P6]],{1,2,3,4})))</f>
        <v>200</v>
      </c>
      <c r="Q7" s="5" t="str">
        <f>IF(TabellKSR[[#This Row],[Poeng Tellende]]="","",RANK(TabellKSR[ [#This Row],[Poeng Tellende] ],TabellKSR[Poeng Tellende],0))</f>
        <v/>
      </c>
      <c r="R7" s="5">
        <f>TabellKSR[[#This Row],[Poeng '#1]]</f>
        <v>60</v>
      </c>
      <c r="S7" s="5">
        <f>TabellKSR[[#This Row],[Poeng '#2]]</f>
        <v>40</v>
      </c>
      <c r="T7" s="5">
        <f>TabellKSR[[#This Row],[Poeng '#3]]</f>
        <v>100</v>
      </c>
      <c r="U7" s="5" t="str">
        <f>TabellKSR[[#This Row],[Poeng '#4]]</f>
        <v/>
      </c>
      <c r="V7" s="5" t="str">
        <f>TabellKSR[[#This Row],[Poeng '#5]]</f>
        <v/>
      </c>
      <c r="W7" s="5" t="str">
        <f>TabellKSR[[#This Row],[Poeng '#6]]</f>
        <v/>
      </c>
    </row>
    <row r="8" spans="1:23" x14ac:dyDescent="0.4">
      <c r="A8" t="s">
        <v>49</v>
      </c>
      <c r="B8" t="s">
        <v>17</v>
      </c>
      <c r="C8">
        <v>2</v>
      </c>
      <c r="D8" s="5">
        <f>IF(TabellKSR[[#This Row],[Plassering '#1]]="","",VLOOKUP(TabellKSR[[#This Row],[Plassering '#1]],Poeng[],2,FALSE))</f>
        <v>80</v>
      </c>
      <c r="E8" s="5"/>
      <c r="F8" s="5" t="str">
        <f>IF(TabellKSR[[#This Row],[Plassering '#2]]="","",VLOOKUP(TabellKSR[[#This Row],[Plassering '#2]],Poeng[],2,FALSE))</f>
        <v/>
      </c>
      <c r="G8" s="5"/>
      <c r="H8" s="5" t="str">
        <f>IF(TabellKSR[[#This Row],[Plassering '#3]]="","",VLOOKUP(TabellKSR[[#This Row],[Plassering '#3]],Poeng[],2,FALSE))</f>
        <v/>
      </c>
      <c r="I8" s="5"/>
      <c r="J8" s="5" t="str">
        <f>IF(TabellKSR[[#This Row],[Plassering '#4]]="","",VLOOKUP(TabellKSR[[#This Row],[Plassering '#4]],Poeng[],2,FALSE))</f>
        <v/>
      </c>
      <c r="K8" s="5">
        <v>1</v>
      </c>
      <c r="L8" s="5">
        <f>IF(TabellKSR[[#This Row],[Plassering '#5]]="","",VLOOKUP(TabellKSR[[#This Row],[Plassering '#5]],Poeng[],2,FALSE))</f>
        <v>100</v>
      </c>
      <c r="M8" s="5"/>
      <c r="N8" s="5" t="str">
        <f>IF(TabellKSR[[#This Row],[Plassering '#6]]="","",VLOOKUP(TabellKSR[[#This Row],[Plassering '#6]],Poeng[],2,FALSE))</f>
        <v/>
      </c>
      <c r="O8" s="5" t="str" cm="1">
        <f t="array" ref="O8">IF(6-(COUNTBLANK(TabellKSR[[#This Row],[P1]:[P6]]))&lt;4,"",SUM(LARGE(TabellKSR[[#This Row],[P1]:[P6]],{1,2,3,4})))</f>
        <v/>
      </c>
      <c r="P8" s="10" cm="1">
        <f t="array" ref="P8">IF(6-(COUNTBLANK(TabellKSR[[#This Row],[P1]:[P6]]))&lt;4,SUM(TabellKSR[[#This Row],[P1]:[P6]]),SUM(LARGE(TabellKSR[[#This Row],[P1]:[P6]],{1,2,3,4})))</f>
        <v>180</v>
      </c>
      <c r="Q8" s="5" t="str">
        <f>IF(TabellKSR[[#This Row],[Poeng Tellende]]="","",RANK(TabellKSR[ [#This Row],[Poeng Tellende] ],TabellKSR[Poeng Tellende],0))</f>
        <v/>
      </c>
      <c r="R8" s="5">
        <f>TabellKSR[[#This Row],[Poeng '#1]]</f>
        <v>80</v>
      </c>
      <c r="S8" s="5" t="str">
        <f>TabellKSR[[#This Row],[Poeng '#2]]</f>
        <v/>
      </c>
      <c r="T8" s="5" t="str">
        <f>TabellKSR[[#This Row],[Poeng '#3]]</f>
        <v/>
      </c>
      <c r="U8" s="5" t="str">
        <f>TabellKSR[[#This Row],[Poeng '#4]]</f>
        <v/>
      </c>
      <c r="V8" s="5">
        <f>TabellKSR[[#This Row],[Poeng '#5]]</f>
        <v>100</v>
      </c>
      <c r="W8" s="5" t="str">
        <f>TabellKSR[[#This Row],[Poeng '#6]]</f>
        <v/>
      </c>
    </row>
    <row r="9" spans="1:23" x14ac:dyDescent="0.4">
      <c r="A9" t="s">
        <v>321</v>
      </c>
      <c r="B9" t="s">
        <v>6</v>
      </c>
      <c r="C9" s="5"/>
      <c r="D9" s="5" t="str">
        <f>IF(TabellKSR[[#This Row],[Plassering '#1]]="","",VLOOKUP(TabellKSR[[#This Row],[Plassering '#1]],Poeng[],2,FALSE))</f>
        <v/>
      </c>
      <c r="E9" s="5"/>
      <c r="F9" s="5" t="str">
        <f>IF(TabellKSR[[#This Row],[Plassering '#2]]="","",VLOOKUP(TabellKSR[[#This Row],[Plassering '#2]],Poeng[],2,FALSE))</f>
        <v/>
      </c>
      <c r="G9" s="5"/>
      <c r="H9" s="5" t="str">
        <f>IF(TabellKSR[[#This Row],[Plassering '#3]]="","",VLOOKUP(TabellKSR[[#This Row],[Plassering '#3]],Poeng[],2,FALSE))</f>
        <v/>
      </c>
      <c r="I9" s="5">
        <v>1</v>
      </c>
      <c r="J9" s="5">
        <f>IF(TabellKSR[[#This Row],[Plassering '#4]]="","",VLOOKUP(TabellKSR[[#This Row],[Plassering '#4]],Poeng[],2,FALSE))</f>
        <v>100</v>
      </c>
      <c r="K9" s="5"/>
      <c r="L9" s="5" t="str">
        <f>IF(TabellKSR[[#This Row],[Plassering '#5]]="","",VLOOKUP(TabellKSR[[#This Row],[Plassering '#5]],Poeng[],2,FALSE))</f>
        <v/>
      </c>
      <c r="M9" s="5"/>
      <c r="N9" s="5" t="str">
        <f>IF(TabellKSR[[#This Row],[Plassering '#6]]="","",VLOOKUP(TabellKSR[[#This Row],[Plassering '#6]],Poeng[],2,FALSE))</f>
        <v/>
      </c>
      <c r="O9" s="5" t="str" cm="1">
        <f t="array" ref="O9">IF(6-(COUNTBLANK(TabellKSR[[#This Row],[P1]:[P6]]))&lt;4,"",SUM(LARGE(TabellKSR[[#This Row],[P1]:[P6]],{1,2,3,4})))</f>
        <v/>
      </c>
      <c r="P9" s="10" cm="1">
        <f t="array" ref="P9">IF(6-(COUNTBLANK(TabellKSR[[#This Row],[P1]:[P6]]))&lt;4,SUM(TabellKSR[[#This Row],[P1]:[P6]]),SUM(LARGE(TabellKSR[[#This Row],[P1]:[P6]],{1,2,3,4})))</f>
        <v>100</v>
      </c>
      <c r="Q9" s="5" t="str">
        <f>IF(TabellKSR[[#This Row],[Poeng Tellende]]="","",RANK(TabellKSR[ [#This Row],[Poeng Tellende] ],TabellKSR[Poeng Tellende],0))</f>
        <v/>
      </c>
      <c r="R9" s="5" t="str">
        <f>TabellKSR[[#This Row],[Poeng '#1]]</f>
        <v/>
      </c>
      <c r="S9" s="5" t="str">
        <f>TabellKSR[[#This Row],[Poeng '#2]]</f>
        <v/>
      </c>
      <c r="T9" s="5" t="str">
        <f>TabellKSR[[#This Row],[Poeng '#3]]</f>
        <v/>
      </c>
      <c r="U9" s="5">
        <f>TabellKSR[[#This Row],[Poeng '#4]]</f>
        <v>100</v>
      </c>
      <c r="V9" s="5" t="str">
        <f>TabellKSR[[#This Row],[Poeng '#5]]</f>
        <v/>
      </c>
      <c r="W9" s="5" t="str">
        <f>TabellKSR[[#This Row],[Poeng '#6]]</f>
        <v/>
      </c>
    </row>
    <row r="10" spans="1:23" x14ac:dyDescent="0.4">
      <c r="A10" t="s">
        <v>354</v>
      </c>
      <c r="B10" t="s">
        <v>11</v>
      </c>
      <c r="C10" s="5"/>
      <c r="D10" s="5" t="str">
        <f>IF(TabellKSR[[#This Row],[Plassering '#1]]="","",VLOOKUP(TabellKSR[[#This Row],[Plassering '#1]],Poeng[],2,FALSE))</f>
        <v/>
      </c>
      <c r="E10" s="5"/>
      <c r="F10" s="5" t="str">
        <f>IF(TabellKSR[[#This Row],[Plassering '#2]]="","",VLOOKUP(TabellKSR[[#This Row],[Plassering '#2]],Poeng[],2,FALSE))</f>
        <v/>
      </c>
      <c r="G10" s="5"/>
      <c r="H10" s="5" t="str">
        <f>IF(TabellKSR[[#This Row],[Plassering '#3]]="","",VLOOKUP(TabellKSR[[#This Row],[Plassering '#3]],Poeng[],2,FALSE))</f>
        <v/>
      </c>
      <c r="I10" s="5"/>
      <c r="J10" s="5" t="str">
        <f>IF(TabellKSR[[#This Row],[Plassering '#4]]="","",VLOOKUP(TabellKSR[[#This Row],[Plassering '#4]],Poeng[],2,FALSE))</f>
        <v/>
      </c>
      <c r="K10" s="5">
        <v>2</v>
      </c>
      <c r="L10" s="5">
        <f>IF(TabellKSR[[#This Row],[Plassering '#5]]="","",VLOOKUP(TabellKSR[[#This Row],[Plassering '#5]],Poeng[],2,FALSE))</f>
        <v>80</v>
      </c>
      <c r="M10" s="5"/>
      <c r="N10" s="5" t="str">
        <f>IF(TabellKSR[[#This Row],[Plassering '#6]]="","",VLOOKUP(TabellKSR[[#This Row],[Plassering '#6]],Poeng[],2,FALSE))</f>
        <v/>
      </c>
      <c r="O10" s="5" t="str" cm="1">
        <f t="array" ref="O10">IF(6-(COUNTBLANK(TabellKSR[[#This Row],[P1]:[P6]]))&lt;4,"",SUM(LARGE(TabellKSR[[#This Row],[P1]:[P6]],{1,2,3,4})))</f>
        <v/>
      </c>
      <c r="P10" s="10" cm="1">
        <f t="array" ref="P10">IF(6-(COUNTBLANK(TabellKSR[[#This Row],[P1]:[P6]]))&lt;4,SUM(TabellKSR[[#This Row],[P1]:[P6]]),SUM(LARGE(TabellKSR[[#This Row],[P1]:[P6]],{1,2,3,4})))</f>
        <v>80</v>
      </c>
      <c r="Q10" s="5" t="str">
        <f>IF(TabellKSR[[#This Row],[Poeng Tellende]]="","",RANK(TabellKSR[ [#This Row],[Poeng Tellende] ],TabellKSR[Poeng Tellende],0))</f>
        <v/>
      </c>
      <c r="R10" s="5" t="str">
        <f>TabellKSR[[#This Row],[Poeng '#1]]</f>
        <v/>
      </c>
      <c r="S10" s="5" t="str">
        <f>TabellKSR[[#This Row],[Poeng '#2]]</f>
        <v/>
      </c>
      <c r="T10" s="5" t="str">
        <f>TabellKSR[[#This Row],[Poeng '#3]]</f>
        <v/>
      </c>
      <c r="U10" s="5" t="str">
        <f>TabellKSR[[#This Row],[Poeng '#4]]</f>
        <v/>
      </c>
      <c r="V10" s="5">
        <f>TabellKSR[[#This Row],[Poeng '#5]]</f>
        <v>80</v>
      </c>
      <c r="W10" s="5" t="str">
        <f>TabellKSR[[#This Row],[Poeng '#6]]</f>
        <v/>
      </c>
    </row>
    <row r="11" spans="1:23" x14ac:dyDescent="0.4">
      <c r="A11" t="s">
        <v>260</v>
      </c>
      <c r="B11" t="s">
        <v>8</v>
      </c>
      <c r="C11" s="5"/>
      <c r="D11" s="5" t="str">
        <f>IF(TabellKSR[[#This Row],[Plassering '#1]]="","",VLOOKUP(TabellKSR[[#This Row],[Plassering '#1]],Poeng[],2,FALSE))</f>
        <v/>
      </c>
      <c r="E11" s="5">
        <v>2</v>
      </c>
      <c r="F11" s="5">
        <f>IF(TabellKSR[[#This Row],[Plassering '#2]]="","",VLOOKUP(TabellKSR[[#This Row],[Plassering '#2]],Poeng[],2,FALSE))</f>
        <v>80</v>
      </c>
      <c r="G11" s="5"/>
      <c r="H11" s="5" t="str">
        <f>IF(TabellKSR[[#This Row],[Plassering '#3]]="","",VLOOKUP(TabellKSR[[#This Row],[Plassering '#3]],Poeng[],2,FALSE))</f>
        <v/>
      </c>
      <c r="I11" s="5"/>
      <c r="J11" s="5" t="str">
        <f>IF(TabellKSR[[#This Row],[Plassering '#4]]="","",VLOOKUP(TabellKSR[[#This Row],[Plassering '#4]],Poeng[],2,FALSE))</f>
        <v/>
      </c>
      <c r="K11" s="5"/>
      <c r="L11" s="5" t="str">
        <f>IF(TabellKSR[[#This Row],[Plassering '#5]]="","",VLOOKUP(TabellKSR[[#This Row],[Plassering '#5]],Poeng[],2,FALSE))</f>
        <v/>
      </c>
      <c r="M11" s="5">
        <v>1</v>
      </c>
      <c r="N11" s="5">
        <f>IF(TabellKSR[[#This Row],[Plassering '#6]]="","",VLOOKUP(TabellKSR[[#This Row],[Plassering '#6]],Poeng[],2,FALSE))</f>
        <v>100</v>
      </c>
      <c r="O11" s="5" t="str" cm="1">
        <f t="array" ref="O11">IF(6-(COUNTBLANK(TabellKSR[[#This Row],[P1]:[P6]]))&lt;4,"",SUM(LARGE(TabellKSR[[#This Row],[P1]:[P6]],{1,2,3,4})))</f>
        <v/>
      </c>
      <c r="P11" s="10" cm="1">
        <f t="array" ref="P11">IF(6-(COUNTBLANK(TabellKSR[[#This Row],[P1]:[P6]]))&lt;4,SUM(TabellKSR[[#This Row],[P1]:[P6]]),SUM(LARGE(TabellKSR[[#This Row],[P1]:[P6]],{1,2,3,4})))</f>
        <v>180</v>
      </c>
      <c r="Q11" s="5" t="str">
        <f>IF(TabellKSR[[#This Row],[Poeng Tellende]]="","",RANK(TabellKSR[ [#This Row],[Poeng Tellende] ],TabellKSR[Poeng Tellende],0))</f>
        <v/>
      </c>
      <c r="R11" s="5" t="str">
        <f>TabellKSR[[#This Row],[Poeng '#1]]</f>
        <v/>
      </c>
      <c r="S11" s="5">
        <f>TabellKSR[[#This Row],[Poeng '#2]]</f>
        <v>80</v>
      </c>
      <c r="T11" s="5" t="str">
        <f>TabellKSR[[#This Row],[Poeng '#3]]</f>
        <v/>
      </c>
      <c r="U11" s="5" t="str">
        <f>TabellKSR[[#This Row],[Poeng '#4]]</f>
        <v/>
      </c>
      <c r="V11" s="5" t="str">
        <f>TabellKSR[[#This Row],[Poeng '#5]]</f>
        <v/>
      </c>
      <c r="W11" s="5">
        <f>TabellKSR[[#This Row],[Poeng '#6]]</f>
        <v>100</v>
      </c>
    </row>
    <row r="12" spans="1:23" x14ac:dyDescent="0.4">
      <c r="A12" t="s">
        <v>355</v>
      </c>
      <c r="B12" t="s">
        <v>356</v>
      </c>
      <c r="C12" s="5"/>
      <c r="D12" s="5" t="str">
        <f>IF(TabellKSR[[#This Row],[Plassering '#1]]="","",VLOOKUP(TabellKSR[[#This Row],[Plassering '#1]],Poeng[],2,FALSE))</f>
        <v/>
      </c>
      <c r="E12" s="5"/>
      <c r="F12" s="5" t="str">
        <f>IF(TabellKSR[[#This Row],[Plassering '#2]]="","",VLOOKUP(TabellKSR[[#This Row],[Plassering '#2]],Poeng[],2,FALSE))</f>
        <v/>
      </c>
      <c r="G12" s="5"/>
      <c r="H12" s="5" t="str">
        <f>IF(TabellKSR[[#This Row],[Plassering '#3]]="","",VLOOKUP(TabellKSR[[#This Row],[Plassering '#3]],Poeng[],2,FALSE))</f>
        <v/>
      </c>
      <c r="I12" s="5"/>
      <c r="J12" s="5" t="str">
        <f>IF(TabellKSR[[#This Row],[Plassering '#4]]="","",VLOOKUP(TabellKSR[[#This Row],[Plassering '#4]],Poeng[],2,FALSE))</f>
        <v/>
      </c>
      <c r="K12" s="5">
        <v>3</v>
      </c>
      <c r="L12" s="5">
        <f>IF(TabellKSR[[#This Row],[Plassering '#5]]="","",VLOOKUP(TabellKSR[[#This Row],[Plassering '#5]],Poeng[],2,FALSE))</f>
        <v>60</v>
      </c>
      <c r="M12" s="5"/>
      <c r="N12" s="5" t="str">
        <f>IF(TabellKSR[[#This Row],[Plassering '#6]]="","",VLOOKUP(TabellKSR[[#This Row],[Plassering '#6]],Poeng[],2,FALSE))</f>
        <v/>
      </c>
      <c r="O12" s="5" t="str" cm="1">
        <f t="array" ref="O12">IF(6-(COUNTBLANK(TabellKSR[[#This Row],[P1]:[P6]]))&lt;4,"",SUM(LARGE(TabellKSR[[#This Row],[P1]:[P6]],{1,2,3,4})))</f>
        <v/>
      </c>
      <c r="P12" s="10" cm="1">
        <f t="array" ref="P12">IF(6-(COUNTBLANK(TabellKSR[[#This Row],[P1]:[P6]]))&lt;4,SUM(TabellKSR[[#This Row],[P1]:[P6]]),SUM(LARGE(TabellKSR[[#This Row],[P1]:[P6]],{1,2,3,4})))</f>
        <v>60</v>
      </c>
      <c r="Q12" s="5" t="str">
        <f>IF(TabellKSR[[#This Row],[Poeng Tellende]]="","",RANK(TabellKSR[ [#This Row],[Poeng Tellende] ],TabellKSR[Poeng Tellende],0))</f>
        <v/>
      </c>
      <c r="R12" s="5" t="str">
        <f>TabellKSR[[#This Row],[Poeng '#1]]</f>
        <v/>
      </c>
      <c r="S12" s="5" t="str">
        <f>TabellKSR[[#This Row],[Poeng '#2]]</f>
        <v/>
      </c>
      <c r="T12" s="5" t="str">
        <f>TabellKSR[[#This Row],[Poeng '#3]]</f>
        <v/>
      </c>
      <c r="U12" s="5" t="str">
        <f>TabellKSR[[#This Row],[Poeng '#4]]</f>
        <v/>
      </c>
      <c r="V12" s="5">
        <f>TabellKSR[[#This Row],[Poeng '#5]]</f>
        <v>60</v>
      </c>
      <c r="W12" s="5" t="str">
        <f>TabellKSR[[#This Row],[Poeng '#6]]</f>
        <v/>
      </c>
    </row>
    <row r="13" spans="1:23" x14ac:dyDescent="0.4">
      <c r="A13" t="s">
        <v>261</v>
      </c>
      <c r="B13" t="s">
        <v>8</v>
      </c>
      <c r="C13" s="5"/>
      <c r="D13" s="5" t="str">
        <f>IF(TabellKSR[[#This Row],[Plassering '#1]]="","",VLOOKUP(TabellKSR[[#This Row],[Plassering '#1]],Poeng[],2,FALSE))</f>
        <v/>
      </c>
      <c r="E13" s="5">
        <v>3</v>
      </c>
      <c r="F13" s="5">
        <f>IF(TabellKSR[[#This Row],[Plassering '#2]]="","",VLOOKUP(TabellKSR[[#This Row],[Plassering '#2]],Poeng[],2,FALSE))</f>
        <v>60</v>
      </c>
      <c r="G13" s="5"/>
      <c r="H13" s="5" t="str">
        <f>IF(TabellKSR[[#This Row],[Plassering '#3]]="","",VLOOKUP(TabellKSR[[#This Row],[Plassering '#3]],Poeng[],2,FALSE))</f>
        <v/>
      </c>
      <c r="I13" s="5"/>
      <c r="J13" s="5" t="str">
        <f>IF(TabellKSR[[#This Row],[Plassering '#4]]="","",VLOOKUP(TabellKSR[[#This Row],[Plassering '#4]],Poeng[],2,FALSE))</f>
        <v/>
      </c>
      <c r="K13" s="5"/>
      <c r="L13" s="5" t="str">
        <f>IF(TabellKSR[[#This Row],[Plassering '#5]]="","",VLOOKUP(TabellKSR[[#This Row],[Plassering '#5]],Poeng[],2,FALSE))</f>
        <v/>
      </c>
      <c r="M13" s="5"/>
      <c r="N13" s="5" t="str">
        <f>IF(TabellKSR[[#This Row],[Plassering '#6]]="","",VLOOKUP(TabellKSR[[#This Row],[Plassering '#6]],Poeng[],2,FALSE))</f>
        <v/>
      </c>
      <c r="O13" s="5" t="str" cm="1">
        <f t="array" ref="O13">IF(6-(COUNTBLANK(TabellKSR[[#This Row],[P1]:[P6]]))&lt;4,"",SUM(LARGE(TabellKSR[[#This Row],[P1]:[P6]],{1,2,3,4})))</f>
        <v/>
      </c>
      <c r="P13" s="10" cm="1">
        <f t="array" ref="P13">IF(6-(COUNTBLANK(TabellKSR[[#This Row],[P1]:[P6]]))&lt;4,SUM(TabellKSR[[#This Row],[P1]:[P6]]),SUM(LARGE(TabellKSR[[#This Row],[P1]:[P6]],{1,2,3,4})))</f>
        <v>60</v>
      </c>
      <c r="Q13" s="5" t="str">
        <f>IF(TabellKSR[[#This Row],[Poeng Tellende]]="","",RANK(TabellKSR[ [#This Row],[Poeng Tellende] ],TabellKSR[Poeng Tellende],0))</f>
        <v/>
      </c>
      <c r="R13" s="5" t="str">
        <f>TabellKSR[[#This Row],[Poeng '#1]]</f>
        <v/>
      </c>
      <c r="S13" s="5">
        <f>TabellKSR[[#This Row],[Poeng '#2]]</f>
        <v>60</v>
      </c>
      <c r="T13" s="5" t="str">
        <f>TabellKSR[[#This Row],[Poeng '#3]]</f>
        <v/>
      </c>
      <c r="U13" s="5" t="str">
        <f>TabellKSR[[#This Row],[Poeng '#4]]</f>
        <v/>
      </c>
      <c r="V13" s="5" t="str">
        <f>TabellKSR[[#This Row],[Poeng '#5]]</f>
        <v/>
      </c>
      <c r="W13" s="5" t="str">
        <f>TabellKSR[[#This Row],[Poeng '#6]]</f>
        <v/>
      </c>
    </row>
    <row r="14" spans="1:23" x14ac:dyDescent="0.4">
      <c r="A14" t="s">
        <v>262</v>
      </c>
      <c r="B14" t="s">
        <v>21</v>
      </c>
      <c r="C14" s="5"/>
      <c r="D14" s="5" t="str">
        <f>IF(TabellKSR[[#This Row],[Plassering '#1]]="","",VLOOKUP(TabellKSR[[#This Row],[Plassering '#1]],Poeng[],2,FALSE))</f>
        <v/>
      </c>
      <c r="E14" s="5">
        <v>4</v>
      </c>
      <c r="F14" s="5">
        <f>IF(TabellKSR[[#This Row],[Plassering '#2]]="","",VLOOKUP(TabellKSR[[#This Row],[Plassering '#2]],Poeng[],2,FALSE))</f>
        <v>50</v>
      </c>
      <c r="G14" s="5"/>
      <c r="H14" s="5" t="str">
        <f>IF(TabellKSR[[#This Row],[Plassering '#3]]="","",VLOOKUP(TabellKSR[[#This Row],[Plassering '#3]],Poeng[],2,FALSE))</f>
        <v/>
      </c>
      <c r="I14" s="5"/>
      <c r="J14" s="5" t="str">
        <f>IF(TabellKSR[[#This Row],[Plassering '#4]]="","",VLOOKUP(TabellKSR[[#This Row],[Plassering '#4]],Poeng[],2,FALSE))</f>
        <v/>
      </c>
      <c r="K14" s="5"/>
      <c r="L14" s="5" t="str">
        <f>IF(TabellKSR[[#This Row],[Plassering '#5]]="","",VLOOKUP(TabellKSR[[#This Row],[Plassering '#5]],Poeng[],2,FALSE))</f>
        <v/>
      </c>
      <c r="M14" s="5"/>
      <c r="N14" s="5" t="str">
        <f>IF(TabellKSR[[#This Row],[Plassering '#6]]="","",VLOOKUP(TabellKSR[[#This Row],[Plassering '#6]],Poeng[],2,FALSE))</f>
        <v/>
      </c>
      <c r="O14" s="5" t="str" cm="1">
        <f t="array" ref="O14">IF(6-(COUNTBLANK(TabellKSR[[#This Row],[P1]:[P6]]))&lt;4,"",SUM(LARGE(TabellKSR[[#This Row],[P1]:[P6]],{1,2,3,4})))</f>
        <v/>
      </c>
      <c r="P14" s="10" cm="1">
        <f t="array" ref="P14">IF(6-(COUNTBLANK(TabellKSR[[#This Row],[P1]:[P6]]))&lt;4,SUM(TabellKSR[[#This Row],[P1]:[P6]]),SUM(LARGE(TabellKSR[[#This Row],[P1]:[P6]],{1,2,3,4})))</f>
        <v>50</v>
      </c>
      <c r="Q14" s="5" t="str">
        <f>IF(TabellKSR[[#This Row],[Poeng Tellende]]="","",RANK(TabellKSR[ [#This Row],[Poeng Tellende] ],TabellKSR[Poeng Tellende],0))</f>
        <v/>
      </c>
      <c r="R14" s="5" t="str">
        <f>TabellKSR[[#This Row],[Poeng '#1]]</f>
        <v/>
      </c>
      <c r="S14" s="5">
        <f>TabellKSR[[#This Row],[Poeng '#2]]</f>
        <v>50</v>
      </c>
      <c r="T14" s="5" t="str">
        <f>TabellKSR[[#This Row],[Poeng '#3]]</f>
        <v/>
      </c>
      <c r="U14" s="5" t="str">
        <f>TabellKSR[[#This Row],[Poeng '#4]]</f>
        <v/>
      </c>
      <c r="V14" s="5" t="str">
        <f>TabellKSR[[#This Row],[Poeng '#5]]</f>
        <v/>
      </c>
      <c r="W14" s="5" t="str">
        <f>TabellKSR[[#This Row],[Poeng '#6]]</f>
        <v/>
      </c>
    </row>
    <row r="15" spans="1:23" x14ac:dyDescent="0.4">
      <c r="A15" t="s">
        <v>263</v>
      </c>
      <c r="B15" t="s">
        <v>6</v>
      </c>
      <c r="C15" s="5"/>
      <c r="D15" s="5" t="str">
        <f>IF(TabellKSR[[#This Row],[Plassering '#1]]="","",VLOOKUP(TabellKSR[[#This Row],[Plassering '#1]],Poeng[],2,FALSE))</f>
        <v/>
      </c>
      <c r="E15" s="5">
        <v>5</v>
      </c>
      <c r="F15" s="5">
        <f>IF(TabellKSR[[#This Row],[Plassering '#2]]="","",VLOOKUP(TabellKSR[[#This Row],[Plassering '#2]],Poeng[],2,FALSE))</f>
        <v>45</v>
      </c>
      <c r="G15" s="5"/>
      <c r="H15" s="5" t="str">
        <f>IF(TabellKSR[[#This Row],[Plassering '#3]]="","",VLOOKUP(TabellKSR[[#This Row],[Plassering '#3]],Poeng[],2,FALSE))</f>
        <v/>
      </c>
      <c r="I15" s="5"/>
      <c r="J15" s="5" t="str">
        <f>IF(TabellKSR[[#This Row],[Plassering '#4]]="","",VLOOKUP(TabellKSR[[#This Row],[Plassering '#4]],Poeng[],2,FALSE))</f>
        <v/>
      </c>
      <c r="K15" s="5"/>
      <c r="L15" s="5" t="str">
        <f>IF(TabellKSR[[#This Row],[Plassering '#5]]="","",VLOOKUP(TabellKSR[[#This Row],[Plassering '#5]],Poeng[],2,FALSE))</f>
        <v/>
      </c>
      <c r="M15" s="5"/>
      <c r="N15" s="5" t="str">
        <f>IF(TabellKSR[[#This Row],[Plassering '#6]]="","",VLOOKUP(TabellKSR[[#This Row],[Plassering '#6]],Poeng[],2,FALSE))</f>
        <v/>
      </c>
      <c r="O15" s="5" t="str" cm="1">
        <f t="array" ref="O15">IF(6-(COUNTBLANK(TabellKSR[[#This Row],[P1]:[P6]]))&lt;4,"",SUM(LARGE(TabellKSR[[#This Row],[P1]:[P6]],{1,2,3,4})))</f>
        <v/>
      </c>
      <c r="P15" s="10" cm="1">
        <f t="array" ref="P15">IF(6-(COUNTBLANK(TabellKSR[[#This Row],[P1]:[P6]]))&lt;4,SUM(TabellKSR[[#This Row],[P1]:[P6]]),SUM(LARGE(TabellKSR[[#This Row],[P1]:[P6]],{1,2,3,4})))</f>
        <v>45</v>
      </c>
      <c r="Q15" s="5" t="str">
        <f>IF(TabellKSR[[#This Row],[Poeng Tellende]]="","",RANK(TabellKSR[ [#This Row],[Poeng Tellende] ],TabellKSR[Poeng Tellende],0))</f>
        <v/>
      </c>
      <c r="R15" s="5" t="str">
        <f>TabellKSR[[#This Row],[Poeng '#1]]</f>
        <v/>
      </c>
      <c r="S15" s="5">
        <f>TabellKSR[[#This Row],[Poeng '#2]]</f>
        <v>45</v>
      </c>
      <c r="T15" s="5" t="str">
        <f>TabellKSR[[#This Row],[Poeng '#3]]</f>
        <v/>
      </c>
      <c r="U15" s="5" t="str">
        <f>TabellKSR[[#This Row],[Poeng '#4]]</f>
        <v/>
      </c>
      <c r="V15" s="5" t="str">
        <f>TabellKSR[[#This Row],[Poeng '#5]]</f>
        <v/>
      </c>
      <c r="W15" s="5" t="str">
        <f>TabellKSR[[#This Row],[Poeng '#6]]</f>
        <v/>
      </c>
    </row>
    <row r="16" spans="1:23" x14ac:dyDescent="0.4">
      <c r="A16"/>
      <c r="B16"/>
      <c r="C16" s="5"/>
      <c r="D16" s="5" t="str">
        <f>IF(TabellKSR[[#This Row],[Plassering '#1]]="","",VLOOKUP(TabellKSR[[#This Row],[Plassering '#1]],Poeng[],2,FALSE))</f>
        <v/>
      </c>
      <c r="E16" s="5"/>
      <c r="F16" s="5" t="str">
        <f>IF(TabellKSR[[#This Row],[Plassering '#2]]="","",VLOOKUP(TabellKSR[[#This Row],[Plassering '#2]],Poeng[],2,FALSE))</f>
        <v/>
      </c>
      <c r="G16" s="5"/>
      <c r="H16" s="5" t="str">
        <f>IF(TabellKSR[[#This Row],[Plassering '#3]]="","",VLOOKUP(TabellKSR[[#This Row],[Plassering '#3]],Poeng[],2,FALSE))</f>
        <v/>
      </c>
      <c r="I16" s="5"/>
      <c r="J16" s="5" t="str">
        <f>IF(TabellKSR[[#This Row],[Plassering '#4]]="","",VLOOKUP(TabellKSR[[#This Row],[Plassering '#4]],Poeng[],2,FALSE))</f>
        <v/>
      </c>
      <c r="K16" s="5"/>
      <c r="L16" s="5" t="str">
        <f>IF(TabellKSR[[#This Row],[Plassering '#5]]="","",VLOOKUP(TabellKSR[[#This Row],[Plassering '#5]],Poeng[],2,FALSE))</f>
        <v/>
      </c>
      <c r="M16" s="5"/>
      <c r="N16" s="5" t="str">
        <f>IF(TabellKSR[[#This Row],[Plassering '#6]]="","",VLOOKUP(TabellKSR[[#This Row],[Plassering '#6]],Poeng[],2,FALSE))</f>
        <v/>
      </c>
      <c r="O16" s="5" t="str" cm="1">
        <f t="array" ref="O16">IF(6-(COUNTBLANK(TabellKSR[[#This Row],[P1]:[P6]]))&lt;4,"",SUM(LARGE(TabellKSR[[#This Row],[P1]:[P6]],{1,2,3,4})))</f>
        <v/>
      </c>
      <c r="P16" s="10" cm="1">
        <f t="array" ref="P16">IF(6-(COUNTBLANK(TabellKSR[[#This Row],[P1]:[P6]]))&lt;4,SUM(TabellKSR[[#This Row],[P1]:[P6]]),SUM(LARGE(TabellKSR[[#This Row],[P1]:[P6]],{1,2,3,4})))</f>
        <v>0</v>
      </c>
      <c r="Q16" s="5" t="str">
        <f>IF(TabellKSR[[#This Row],[Poeng Tellende]]="","",RANK(TabellKSR[ [#This Row],[Poeng Tellende] ],TabellKSR[Poeng Tellende],0))</f>
        <v/>
      </c>
      <c r="R16" s="5" t="str">
        <f>TabellKSR[[#This Row],[Poeng '#1]]</f>
        <v/>
      </c>
      <c r="S16" s="5" t="str">
        <f>TabellKSR[[#This Row],[Poeng '#2]]</f>
        <v/>
      </c>
      <c r="T16" s="5" t="str">
        <f>TabellKSR[[#This Row],[Poeng '#3]]</f>
        <v/>
      </c>
      <c r="U16" s="5" t="str">
        <f>TabellKSR[[#This Row],[Poeng '#4]]</f>
        <v/>
      </c>
      <c r="V16" s="5" t="str">
        <f>TabellKSR[[#This Row],[Poeng '#5]]</f>
        <v/>
      </c>
      <c r="W16" s="5" t="str">
        <f>TabellKSR[[#This Row],[Poeng '#6]]</f>
        <v/>
      </c>
    </row>
    <row r="17" spans="1:23" x14ac:dyDescent="0.4">
      <c r="A17"/>
      <c r="B17"/>
      <c r="C17" s="5"/>
      <c r="D17" s="5" t="str">
        <f>IF(TabellKSR[[#This Row],[Plassering '#1]]="","",VLOOKUP(TabellKSR[[#This Row],[Plassering '#1]],Poeng[],2,FALSE))</f>
        <v/>
      </c>
      <c r="E17" s="5"/>
      <c r="F17" s="5" t="str">
        <f>IF(TabellKSR[[#This Row],[Plassering '#2]]="","",VLOOKUP(TabellKSR[[#This Row],[Plassering '#2]],Poeng[],2,FALSE))</f>
        <v/>
      </c>
      <c r="G17" s="5"/>
      <c r="H17" s="5" t="str">
        <f>IF(TabellKSR[[#This Row],[Plassering '#3]]="","",VLOOKUP(TabellKSR[[#This Row],[Plassering '#3]],Poeng[],2,FALSE))</f>
        <v/>
      </c>
      <c r="I17" s="5"/>
      <c r="J17" s="5" t="str">
        <f>IF(TabellKSR[[#This Row],[Plassering '#4]]="","",VLOOKUP(TabellKSR[[#This Row],[Plassering '#4]],Poeng[],2,FALSE))</f>
        <v/>
      </c>
      <c r="K17" s="5"/>
      <c r="L17" s="5" t="str">
        <f>IF(TabellKSR[[#This Row],[Plassering '#5]]="","",VLOOKUP(TabellKSR[[#This Row],[Plassering '#5]],Poeng[],2,FALSE))</f>
        <v/>
      </c>
      <c r="M17" s="5"/>
      <c r="N17" s="5" t="str">
        <f>IF(TabellKSR[[#This Row],[Plassering '#6]]="","",VLOOKUP(TabellKSR[[#This Row],[Plassering '#6]],Poeng[],2,FALSE))</f>
        <v/>
      </c>
      <c r="O17" s="5" t="str" cm="1">
        <f t="array" ref="O17">IF(6-(COUNTBLANK(TabellKSR[[#This Row],[P1]:[P6]]))&lt;4,"",SUM(LARGE(TabellKSR[[#This Row],[P1]:[P6]],{1,2,3,4})))</f>
        <v/>
      </c>
      <c r="P17" s="10" cm="1">
        <f t="array" ref="P17">IF(6-(COUNTBLANK(TabellKSR[[#This Row],[P1]:[P6]]))&lt;4,SUM(TabellKSR[[#This Row],[P1]:[P6]]),SUM(LARGE(TabellKSR[[#This Row],[P1]:[P6]],{1,2,3,4})))</f>
        <v>0</v>
      </c>
      <c r="Q17" s="5" t="str">
        <f>IF(TabellKSR[[#This Row],[Poeng Tellende]]="","",RANK(TabellKSR[ [#This Row],[Poeng Tellende] ],TabellKSR[Poeng Tellende],0))</f>
        <v/>
      </c>
      <c r="R17" s="5" t="str">
        <f>TabellKSR[[#This Row],[Poeng '#1]]</f>
        <v/>
      </c>
      <c r="S17" s="5" t="str">
        <f>TabellKSR[[#This Row],[Poeng '#2]]</f>
        <v/>
      </c>
      <c r="T17" s="5" t="str">
        <f>TabellKSR[[#This Row],[Poeng '#3]]</f>
        <v/>
      </c>
      <c r="U17" s="5" t="str">
        <f>TabellKSR[[#This Row],[Poeng '#4]]</f>
        <v/>
      </c>
      <c r="V17" s="5" t="str">
        <f>TabellKSR[[#This Row],[Poeng '#5]]</f>
        <v/>
      </c>
      <c r="W17" s="5" t="str">
        <f>TabellKSR[[#This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77D32-D3BB-024A-961E-ACF3C519A01B}">
  <dimension ref="A1:W20"/>
  <sheetViews>
    <sheetView zoomScaleNormal="100" workbookViewId="0">
      <selection activeCell="M9" sqref="M9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224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51</v>
      </c>
      <c r="B6" t="s">
        <v>22</v>
      </c>
      <c r="C6">
        <v>1</v>
      </c>
      <c r="D6" s="5">
        <f>IF(TabellM17[[#This Row],[Plassering '#1]]="","",VLOOKUP(TabellM17[[#This Row],[Plassering '#1]],Poeng[],2,FALSE))</f>
        <v>100</v>
      </c>
      <c r="E6" s="5">
        <v>1</v>
      </c>
      <c r="F6" s="5">
        <f>IF(TabellM17[[#This Row],[Plassering '#2]]="","",VLOOKUP(TabellM17[[#This Row],[Plassering '#2]],Poeng[],2,FALSE))</f>
        <v>100</v>
      </c>
      <c r="G6" s="5">
        <v>2</v>
      </c>
      <c r="H6" s="5">
        <f>IF(TabellM17[[#This Row],[Plassering '#3]]="","",VLOOKUP(TabellM17[[#This Row],[Plassering '#3]],Poeng[],2,FALSE))</f>
        <v>80</v>
      </c>
      <c r="I6" s="5">
        <v>1</v>
      </c>
      <c r="J6" s="5">
        <f>IF(TabellM17[[#This Row],[Plassering '#4]]="","",VLOOKUP(TabellM17[[#This Row],[Plassering '#4]],Poeng[],2,FALSE))</f>
        <v>100</v>
      </c>
      <c r="K6" s="5">
        <v>1</v>
      </c>
      <c r="L6" s="5">
        <f>IF(TabellM17[[#This Row],[Plassering '#5]]="","",VLOOKUP(TabellM17[[#This Row],[Plassering '#5]],Poeng[],2,FALSE))</f>
        <v>100</v>
      </c>
      <c r="M6" s="5">
        <v>2</v>
      </c>
      <c r="N6" s="5">
        <f>IF(TabellM17[[#This Row],[Plassering '#6]]="","",VLOOKUP(TabellM17[[#This Row],[Plassering '#6]],Poeng[],2,FALSE))</f>
        <v>80</v>
      </c>
      <c r="O6" s="5" cm="1">
        <f t="array" ref="O6">IF(6-(COUNTBLANK(TabellM17[[#This Row],[P1]:[P6]]))&lt;4,"",SUM(LARGE(TabellM17[[#This Row],[P1]:[P6]],{1,2,3,4})))</f>
        <v>400</v>
      </c>
      <c r="P6" s="10" cm="1">
        <f t="array" ref="P6">IF(6-(COUNTBLANK(TabellM17[[#This Row],[P1]:[P6]]))&lt;4,SUM(TabellM17[[#This Row],[P1]:[P6]]),SUM(LARGE(TabellM17[[#This Row],[P1]:[P6]],{1,2,3,4})))</f>
        <v>400</v>
      </c>
      <c r="Q6" s="5">
        <f>IF(TabellM17[[#This Row],[Poeng Tellende]]="","",RANK(TabellM17[ [#This Row],[Poeng Tellende] ],TabellM17[Poeng Tellende],0))</f>
        <v>1</v>
      </c>
      <c r="R6" s="5">
        <f>TabellM17[[#This Row],[Poeng '#1]]</f>
        <v>100</v>
      </c>
      <c r="S6" s="5">
        <f>TabellM17[[#This Row],[Poeng '#2]]</f>
        <v>100</v>
      </c>
      <c r="T6" s="5">
        <f>TabellM17[[#This Row],[Poeng '#3]]</f>
        <v>80</v>
      </c>
      <c r="U6" s="5">
        <f>TabellM17[[#This Row],[Poeng '#4]]</f>
        <v>100</v>
      </c>
      <c r="V6" s="5">
        <f>TabellM17[[#This Row],[Poeng '#5]]</f>
        <v>100</v>
      </c>
      <c r="W6" s="5">
        <f>TabellM17[[#This Row],[Poeng '#6]]</f>
        <v>80</v>
      </c>
    </row>
    <row r="7" spans="1:23" x14ac:dyDescent="0.4">
      <c r="A7" t="s">
        <v>53</v>
      </c>
      <c r="B7" t="s">
        <v>17</v>
      </c>
      <c r="C7">
        <v>3</v>
      </c>
      <c r="D7" s="5">
        <f>IF(TabellM17[[#This Row],[Plassering '#1]]="","",VLOOKUP(TabellM17[[#This Row],[Plassering '#1]],Poeng[],2,FALSE))</f>
        <v>60</v>
      </c>
      <c r="E7" s="5">
        <v>2</v>
      </c>
      <c r="F7" s="5">
        <f>IF(TabellM17[[#This Row],[Plassering '#2]]="","",VLOOKUP(TabellM17[[#This Row],[Plassering '#2]],Poeng[],2,FALSE))</f>
        <v>80</v>
      </c>
      <c r="G7" s="5"/>
      <c r="H7" s="5" t="str">
        <f>IF(TabellM17[[#This Row],[Plassering '#3]]="","",VLOOKUP(TabellM17[[#This Row],[Plassering '#3]],Poeng[],2,FALSE))</f>
        <v/>
      </c>
      <c r="I7" s="5">
        <v>4</v>
      </c>
      <c r="J7" s="5">
        <f>IF(TabellM17[[#This Row],[Plassering '#4]]="","",VLOOKUP(TabellM17[[#This Row],[Plassering '#4]],Poeng[],2,FALSE))</f>
        <v>50</v>
      </c>
      <c r="K7" s="5">
        <v>2</v>
      </c>
      <c r="L7" s="5">
        <f>IF(TabellM17[[#This Row],[Plassering '#5]]="","",VLOOKUP(TabellM17[[#This Row],[Plassering '#5]],Poeng[],2,FALSE))</f>
        <v>80</v>
      </c>
      <c r="M7" s="5"/>
      <c r="N7" s="5" t="str">
        <f>IF(TabellM17[[#This Row],[Plassering '#6]]="","",VLOOKUP(TabellM17[[#This Row],[Plassering '#6]],Poeng[],2,FALSE))</f>
        <v/>
      </c>
      <c r="O7" s="5" cm="1">
        <f t="array" ref="O7">IF(6-(COUNTBLANK(TabellM17[[#This Row],[P1]:[P6]]))&lt;4,"",SUM(LARGE(TabellM17[[#This Row],[P1]:[P6]],{1,2,3,4})))</f>
        <v>270</v>
      </c>
      <c r="P7" s="10" cm="1">
        <f t="array" ref="P7">IF(6-(COUNTBLANK(TabellM17[[#This Row],[P1]:[P6]]))&lt;4,SUM(TabellM17[[#This Row],[P1]:[P6]]),SUM(LARGE(TabellM17[[#This Row],[P1]:[P6]],{1,2,3,4})))</f>
        <v>270</v>
      </c>
      <c r="Q7" s="5">
        <f>IF(TabellM17[[#This Row],[Poeng Tellende]]="","",RANK(TabellM17[ [#This Row],[Poeng Tellende] ],TabellM17[Poeng Tellende],0))</f>
        <v>2</v>
      </c>
      <c r="R7" s="5">
        <f>TabellM17[[#This Row],[Poeng '#1]]</f>
        <v>60</v>
      </c>
      <c r="S7" s="5">
        <f>TabellM17[[#This Row],[Poeng '#2]]</f>
        <v>80</v>
      </c>
      <c r="T7" s="5" t="str">
        <f>TabellM17[[#This Row],[Poeng '#3]]</f>
        <v/>
      </c>
      <c r="U7" s="5">
        <f>TabellM17[[#This Row],[Poeng '#4]]</f>
        <v>50</v>
      </c>
      <c r="V7" s="5">
        <f>TabellM17[[#This Row],[Poeng '#5]]</f>
        <v>80</v>
      </c>
      <c r="W7" s="5" t="str">
        <f>TabellM17[[#This Row],[Poeng '#6]]</f>
        <v/>
      </c>
    </row>
    <row r="8" spans="1:23" x14ac:dyDescent="0.4">
      <c r="A8" t="s">
        <v>54</v>
      </c>
      <c r="B8" t="s">
        <v>17</v>
      </c>
      <c r="C8">
        <v>4</v>
      </c>
      <c r="D8" s="5">
        <f>IF(TabellM17[[#This Row],[Plassering '#1]]="","",VLOOKUP(TabellM17[[#This Row],[Plassering '#1]],Poeng[],2,FALSE))</f>
        <v>50</v>
      </c>
      <c r="E8" s="5">
        <v>3</v>
      </c>
      <c r="F8" s="5">
        <f>IF(TabellM17[[#This Row],[Plassering '#2]]="","",VLOOKUP(TabellM17[[#This Row],[Plassering '#2]],Poeng[],2,FALSE))</f>
        <v>60</v>
      </c>
      <c r="G8" s="5">
        <v>3</v>
      </c>
      <c r="H8" s="5">
        <f>IF(TabellM17[[#This Row],[Plassering '#3]]="","",VLOOKUP(TabellM17[[#This Row],[Plassering '#3]],Poeng[],2,FALSE))</f>
        <v>60</v>
      </c>
      <c r="I8" s="5"/>
      <c r="J8" s="5" t="str">
        <f>IF(TabellM17[[#This Row],[Plassering '#4]]="","",VLOOKUP(TabellM17[[#This Row],[Plassering '#4]],Poeng[],2,FALSE))</f>
        <v/>
      </c>
      <c r="K8" s="5">
        <v>3</v>
      </c>
      <c r="L8" s="5">
        <f>IF(TabellM17[[#This Row],[Plassering '#5]]="","",VLOOKUP(TabellM17[[#This Row],[Plassering '#5]],Poeng[],2,FALSE))</f>
        <v>60</v>
      </c>
      <c r="M8" s="5">
        <v>3</v>
      </c>
      <c r="N8" s="5">
        <f>IF(TabellM17[[#This Row],[Plassering '#6]]="","",VLOOKUP(TabellM17[[#This Row],[Plassering '#6]],Poeng[],2,FALSE))</f>
        <v>60</v>
      </c>
      <c r="O8" s="5" cm="1">
        <f t="array" ref="O8">IF(6-(COUNTBLANK(TabellM17[[#This Row],[P1]:[P6]]))&lt;4,"",SUM(LARGE(TabellM17[[#This Row],[P1]:[P6]],{1,2,3,4})))</f>
        <v>240</v>
      </c>
      <c r="P8" s="10" cm="1">
        <f t="array" ref="P8">IF(6-(COUNTBLANK(TabellM17[[#This Row],[P1]:[P6]]))&lt;4,SUM(TabellM17[[#This Row],[P1]:[P6]]),SUM(LARGE(TabellM17[[#This Row],[P1]:[P6]],{1,2,3,4})))</f>
        <v>240</v>
      </c>
      <c r="Q8" s="5">
        <f>IF(TabellM17[[#This Row],[Poeng Tellende]]="","",RANK(TabellM17[ [#This Row],[Poeng Tellende] ],TabellM17[Poeng Tellende],0))</f>
        <v>3</v>
      </c>
      <c r="R8" s="5">
        <f>TabellM17[[#This Row],[Poeng '#1]]</f>
        <v>50</v>
      </c>
      <c r="S8" s="5">
        <f>TabellM17[[#This Row],[Poeng '#2]]</f>
        <v>60</v>
      </c>
      <c r="T8" s="5">
        <f>TabellM17[[#This Row],[Poeng '#3]]</f>
        <v>60</v>
      </c>
      <c r="U8" s="5" t="str">
        <f>TabellM17[[#This Row],[Poeng '#4]]</f>
        <v/>
      </c>
      <c r="V8" s="5">
        <f>TabellM17[[#This Row],[Poeng '#5]]</f>
        <v>60</v>
      </c>
      <c r="W8" s="5">
        <f>TabellM17[[#This Row],[Poeng '#6]]</f>
        <v>60</v>
      </c>
    </row>
    <row r="9" spans="1:23" x14ac:dyDescent="0.4">
      <c r="A9" t="s">
        <v>55</v>
      </c>
      <c r="B9" t="s">
        <v>24</v>
      </c>
      <c r="C9">
        <v>5</v>
      </c>
      <c r="D9" s="5">
        <f>IF(TabellM17[[#This Row],[Plassering '#1]]="","",VLOOKUP(TabellM17[[#This Row],[Plassering '#1]],Poeng[],2,FALSE))</f>
        <v>45</v>
      </c>
      <c r="E9" s="5">
        <v>5</v>
      </c>
      <c r="F9" s="5">
        <f>IF(TabellM17[[#This Row],[Plassering '#2]]="","",VLOOKUP(TabellM17[[#This Row],[Plassering '#2]],Poeng[],2,FALSE))</f>
        <v>45</v>
      </c>
      <c r="G9" s="5">
        <v>6</v>
      </c>
      <c r="H9" s="5">
        <f>IF(TabellM17[[#This Row],[Plassering '#3]]="","",VLOOKUP(TabellM17[[#This Row],[Plassering '#3]],Poeng[],2,FALSE))</f>
        <v>40</v>
      </c>
      <c r="I9" s="5"/>
      <c r="J9" s="5" t="str">
        <f>IF(TabellM17[[#This Row],[Plassering '#4]]="","",VLOOKUP(TabellM17[[#This Row],[Plassering '#4]],Poeng[],2,FALSE))</f>
        <v/>
      </c>
      <c r="K9" s="5">
        <v>5</v>
      </c>
      <c r="L9" s="5">
        <f>IF(TabellM17[[#This Row],[Plassering '#5]]="","",VLOOKUP(TabellM17[[#This Row],[Plassering '#5]],Poeng[],2,FALSE))</f>
        <v>45</v>
      </c>
      <c r="M9" s="5">
        <v>4</v>
      </c>
      <c r="N9" s="5">
        <f>IF(TabellM17[[#This Row],[Plassering '#6]]="","",VLOOKUP(TabellM17[[#This Row],[Plassering '#6]],Poeng[],2,FALSE))</f>
        <v>50</v>
      </c>
      <c r="O9" s="5" cm="1">
        <f t="array" ref="O9">IF(6-(COUNTBLANK(TabellM17[[#This Row],[P1]:[P6]]))&lt;4,"",SUM(LARGE(TabellM17[[#This Row],[P1]:[P6]],{1,2,3,4})))</f>
        <v>185</v>
      </c>
      <c r="P9" s="10" cm="1">
        <f t="array" ref="P9">IF(6-(COUNTBLANK(TabellM17[[#This Row],[P1]:[P6]]))&lt;4,SUM(TabellM17[[#This Row],[P1]:[P6]]),SUM(LARGE(TabellM17[[#This Row],[P1]:[P6]],{1,2,3,4})))</f>
        <v>185</v>
      </c>
      <c r="Q9" s="5">
        <f>IF(TabellM17[[#This Row],[Poeng Tellende]]="","",RANK(TabellM17[ [#This Row],[Poeng Tellende] ],TabellM17[Poeng Tellende],0))</f>
        <v>4</v>
      </c>
      <c r="R9" s="5">
        <f>TabellM17[[#This Row],[Poeng '#1]]</f>
        <v>45</v>
      </c>
      <c r="S9" s="5">
        <f>TabellM17[[#This Row],[Poeng '#2]]</f>
        <v>45</v>
      </c>
      <c r="T9" s="5">
        <f>TabellM17[[#This Row],[Poeng '#3]]</f>
        <v>40</v>
      </c>
      <c r="U9" s="5" t="str">
        <f>TabellM17[[#This Row],[Poeng '#4]]</f>
        <v/>
      </c>
      <c r="V9" s="5">
        <f>TabellM17[[#This Row],[Poeng '#5]]</f>
        <v>45</v>
      </c>
      <c r="W9" s="5">
        <f>TabellM17[[#This Row],[Poeng '#6]]</f>
        <v>50</v>
      </c>
    </row>
    <row r="10" spans="1:23" x14ac:dyDescent="0.4">
      <c r="A10" t="s">
        <v>299</v>
      </c>
      <c r="B10" t="s">
        <v>6</v>
      </c>
      <c r="C10" s="5"/>
      <c r="D10" s="5" t="str">
        <f>IF(TabellM17[[#This Row],[Plassering '#1]]="","",VLOOKUP(TabellM17[[#This Row],[Plassering '#1]],Poeng[],2,FALSE))</f>
        <v/>
      </c>
      <c r="E10" s="5"/>
      <c r="F10" s="5" t="str">
        <f>IF(TabellM17[[#This Row],[Plassering '#2]]="","",VLOOKUP(TabellM17[[#This Row],[Plassering '#2]],Poeng[],2,FALSE))</f>
        <v/>
      </c>
      <c r="G10" s="5">
        <v>1</v>
      </c>
      <c r="H10" s="5">
        <f>IF(TabellM17[[#This Row],[Plassering '#3]]="","",VLOOKUP(TabellM17[[#This Row],[Plassering '#3]],Poeng[],2,FALSE))</f>
        <v>100</v>
      </c>
      <c r="I10" s="5">
        <v>2</v>
      </c>
      <c r="J10" s="5">
        <f>IF(TabellM17[[#This Row],[Plassering '#4]]="","",VLOOKUP(TabellM17[[#This Row],[Plassering '#4]],Poeng[],2,FALSE))</f>
        <v>80</v>
      </c>
      <c r="K10" s="5"/>
      <c r="L10" s="5" t="str">
        <f>IF(TabellM17[[#This Row],[Plassering '#5]]="","",VLOOKUP(TabellM17[[#This Row],[Plassering '#5]],Poeng[],2,FALSE))</f>
        <v/>
      </c>
      <c r="M10" s="5">
        <v>1</v>
      </c>
      <c r="N10" s="5">
        <f>IF(TabellM17[[#This Row],[Plassering '#6]]="","",VLOOKUP(TabellM17[[#This Row],[Plassering '#6]],Poeng[],2,FALSE))</f>
        <v>100</v>
      </c>
      <c r="O10" s="5" t="str" cm="1">
        <f t="array" ref="O10">IF(6-(COUNTBLANK(TabellM17[[#This Row],[P1]:[P6]]))&lt;4,"",SUM(LARGE(TabellM17[[#This Row],[P1]:[P6]],{1,2,3,4})))</f>
        <v/>
      </c>
      <c r="P10" s="10" cm="1">
        <f t="array" ref="P10">IF(6-(COUNTBLANK(TabellM17[[#This Row],[P1]:[P6]]))&lt;4,SUM(TabellM17[[#This Row],[P1]:[P6]]),SUM(LARGE(TabellM17[[#This Row],[P1]:[P6]],{1,2,3,4})))</f>
        <v>280</v>
      </c>
      <c r="Q10" s="5" t="str">
        <f>IF(TabellM17[[#This Row],[Poeng Tellende]]="","",RANK(TabellM17[ [#This Row],[Poeng Tellende] ],TabellM17[Poeng Tellende],0))</f>
        <v/>
      </c>
      <c r="R10" s="5" t="str">
        <f>TabellM17[[#This Row],[Poeng '#1]]</f>
        <v/>
      </c>
      <c r="S10" s="5" t="str">
        <f>TabellM17[[#This Row],[Poeng '#2]]</f>
        <v/>
      </c>
      <c r="T10" s="5">
        <f>TabellM17[[#This Row],[Poeng '#3]]</f>
        <v>100</v>
      </c>
      <c r="U10" s="5">
        <f>TabellM17[[#This Row],[Poeng '#4]]</f>
        <v>80</v>
      </c>
      <c r="V10" s="5" t="str">
        <f>TabellM17[[#This Row],[Poeng '#5]]</f>
        <v/>
      </c>
      <c r="W10" s="5">
        <f>TabellM17[[#This Row],[Poeng '#6]]</f>
        <v>100</v>
      </c>
    </row>
    <row r="11" spans="1:23" x14ac:dyDescent="0.4">
      <c r="A11" t="s">
        <v>318</v>
      </c>
      <c r="B11" t="s">
        <v>18</v>
      </c>
      <c r="C11" s="5"/>
      <c r="D11" s="5" t="str">
        <f>IF(TabellM17[[#This Row],[Plassering '#1]]="","",VLOOKUP(TabellM17[[#This Row],[Plassering '#1]],Poeng[],2,FALSE))</f>
        <v/>
      </c>
      <c r="E11" s="5"/>
      <c r="F11" s="5" t="str">
        <f>IF(TabellM17[[#This Row],[Plassering '#2]]="","",VLOOKUP(TabellM17[[#This Row],[Plassering '#2]],Poeng[],2,FALSE))</f>
        <v/>
      </c>
      <c r="G11" s="5"/>
      <c r="H11" s="5" t="str">
        <f>IF(TabellM17[[#This Row],[Plassering '#3]]="","",VLOOKUP(TabellM17[[#This Row],[Plassering '#3]],Poeng[],2,FALSE))</f>
        <v/>
      </c>
      <c r="I11" s="5">
        <v>3</v>
      </c>
      <c r="J11" s="5">
        <f>IF(TabellM17[[#This Row],[Plassering '#4]]="","",VLOOKUP(TabellM17[[#This Row],[Plassering '#4]],Poeng[],2,FALSE))</f>
        <v>60</v>
      </c>
      <c r="K11" s="5">
        <v>4</v>
      </c>
      <c r="L11" s="5">
        <f>IF(TabellM17[[#This Row],[Plassering '#5]]="","",VLOOKUP(TabellM17[[#This Row],[Plassering '#5]],Poeng[],2,FALSE))</f>
        <v>50</v>
      </c>
      <c r="M11" s="5"/>
      <c r="N11" s="5" t="str">
        <f>IF(TabellM17[[#This Row],[Plassering '#6]]="","",VLOOKUP(TabellM17[[#This Row],[Plassering '#6]],Poeng[],2,FALSE))</f>
        <v/>
      </c>
      <c r="O11" s="5" t="str" cm="1">
        <f t="array" ref="O11">IF(6-(COUNTBLANK(TabellM17[[#This Row],[P1]:[P6]]))&lt;4,"",SUM(LARGE(TabellM17[[#This Row],[P1]:[P6]],{1,2,3,4})))</f>
        <v/>
      </c>
      <c r="P11" s="10" cm="1">
        <f t="array" ref="P11">IF(6-(COUNTBLANK(TabellM17[[#This Row],[P1]:[P6]]))&lt;4,SUM(TabellM17[[#This Row],[P1]:[P6]]),SUM(LARGE(TabellM17[[#This Row],[P1]:[P6]],{1,2,3,4})))</f>
        <v>110</v>
      </c>
      <c r="Q11" s="5" t="str">
        <f>IF(TabellM17[[#This Row],[Poeng Tellende]]="","",RANK(TabellM17[ [#This Row],[Poeng Tellende] ],TabellM17[Poeng Tellende],0))</f>
        <v/>
      </c>
      <c r="R11" s="5" t="str">
        <f>TabellM17[[#This Row],[Poeng '#1]]</f>
        <v/>
      </c>
      <c r="S11" s="5" t="str">
        <f>TabellM17[[#This Row],[Poeng '#2]]</f>
        <v/>
      </c>
      <c r="T11" s="5" t="str">
        <f>TabellM17[[#This Row],[Poeng '#3]]</f>
        <v/>
      </c>
      <c r="U11" s="5">
        <f>TabellM17[[#This Row],[Poeng '#4]]</f>
        <v>60</v>
      </c>
      <c r="V11" s="5">
        <f>TabellM17[[#This Row],[Poeng '#5]]</f>
        <v>50</v>
      </c>
      <c r="W11" s="5" t="str">
        <f>TabellM17[[#This Row],[Poeng '#6]]</f>
        <v/>
      </c>
    </row>
    <row r="12" spans="1:23" x14ac:dyDescent="0.4">
      <c r="A12" t="s">
        <v>300</v>
      </c>
      <c r="B12" t="s">
        <v>24</v>
      </c>
      <c r="C12" s="5"/>
      <c r="D12" s="5" t="str">
        <f>IF(TabellM17[[#This Row],[Plassering '#1]]="","",VLOOKUP(TabellM17[[#This Row],[Plassering '#1]],Poeng[],2,FALSE))</f>
        <v/>
      </c>
      <c r="E12" s="5"/>
      <c r="F12" s="5" t="str">
        <f>IF(TabellM17[[#This Row],[Plassering '#2]]="","",VLOOKUP(TabellM17[[#This Row],[Plassering '#2]],Poeng[],2,FALSE))</f>
        <v/>
      </c>
      <c r="G12" s="5">
        <v>4</v>
      </c>
      <c r="H12" s="5">
        <f>IF(TabellM17[[#This Row],[Plassering '#3]]="","",VLOOKUP(TabellM17[[#This Row],[Plassering '#3]],Poeng[],2,FALSE))</f>
        <v>50</v>
      </c>
      <c r="I12" s="5">
        <v>6</v>
      </c>
      <c r="J12" s="5">
        <f>IF(TabellM17[[#This Row],[Plassering '#4]]="","",VLOOKUP(TabellM17[[#This Row],[Plassering '#4]],Poeng[],2,FALSE))</f>
        <v>40</v>
      </c>
      <c r="K12" s="5"/>
      <c r="L12" s="5" t="str">
        <f>IF(TabellM17[[#This Row],[Plassering '#5]]="","",VLOOKUP(TabellM17[[#This Row],[Plassering '#5]],Poeng[],2,FALSE))</f>
        <v/>
      </c>
      <c r="M12" s="5"/>
      <c r="N12" s="5" t="str">
        <f>IF(TabellM17[[#This Row],[Plassering '#6]]="","",VLOOKUP(TabellM17[[#This Row],[Plassering '#6]],Poeng[],2,FALSE))</f>
        <v/>
      </c>
      <c r="O12" s="5" t="str" cm="1">
        <f t="array" ref="O12">IF(6-(COUNTBLANK(TabellM17[[#This Row],[P1]:[P6]]))&lt;4,"",SUM(LARGE(TabellM17[[#This Row],[P1]:[P6]],{1,2,3,4})))</f>
        <v/>
      </c>
      <c r="P12" s="10" cm="1">
        <f t="array" ref="P12">IF(6-(COUNTBLANK(TabellM17[[#This Row],[P1]:[P6]]))&lt;4,SUM(TabellM17[[#This Row],[P1]:[P6]]),SUM(LARGE(TabellM17[[#This Row],[P1]:[P6]],{1,2,3,4})))</f>
        <v>90</v>
      </c>
      <c r="Q12" s="5" t="str">
        <f>IF(TabellM17[[#This Row],[Poeng Tellende]]="","",RANK(TabellM17[ [#This Row],[Poeng Tellende] ],TabellM17[Poeng Tellende],0))</f>
        <v/>
      </c>
      <c r="R12" s="5" t="str">
        <f>TabellM17[[#This Row],[Poeng '#1]]</f>
        <v/>
      </c>
      <c r="S12" s="5" t="str">
        <f>TabellM17[[#This Row],[Poeng '#2]]</f>
        <v/>
      </c>
      <c r="T12" s="5">
        <f>TabellM17[[#This Row],[Poeng '#3]]</f>
        <v>50</v>
      </c>
      <c r="U12" s="5">
        <f>TabellM17[[#This Row],[Poeng '#4]]</f>
        <v>40</v>
      </c>
      <c r="V12" s="5" t="str">
        <f>TabellM17[[#This Row],[Poeng '#5]]</f>
        <v/>
      </c>
      <c r="W12" s="5" t="str">
        <f>TabellM17[[#This Row],[Poeng '#6]]</f>
        <v/>
      </c>
    </row>
    <row r="13" spans="1:23" x14ac:dyDescent="0.4">
      <c r="A13" t="s">
        <v>301</v>
      </c>
      <c r="B13" t="s">
        <v>6</v>
      </c>
      <c r="C13" s="5"/>
      <c r="D13" s="5" t="str">
        <f>IF(TabellM17[[#This Row],[Plassering '#1]]="","",VLOOKUP(TabellM17[[#This Row],[Plassering '#1]],Poeng[],2,FALSE))</f>
        <v/>
      </c>
      <c r="E13" s="5"/>
      <c r="F13" s="5" t="str">
        <f>IF(TabellM17[[#This Row],[Plassering '#2]]="","",VLOOKUP(TabellM17[[#This Row],[Plassering '#2]],Poeng[],2,FALSE))</f>
        <v/>
      </c>
      <c r="G13" s="5">
        <v>5</v>
      </c>
      <c r="H13" s="5">
        <f>IF(TabellM17[[#This Row],[Plassering '#3]]="","",VLOOKUP(TabellM17[[#This Row],[Plassering '#3]],Poeng[],2,FALSE))</f>
        <v>45</v>
      </c>
      <c r="I13" s="5">
        <v>7</v>
      </c>
      <c r="J13" s="5">
        <f>IF(TabellM17[[#This Row],[Plassering '#4]]="","",VLOOKUP(TabellM17[[#This Row],[Plassering '#4]],Poeng[],2,FALSE))</f>
        <v>36</v>
      </c>
      <c r="K13" s="5"/>
      <c r="L13" s="5" t="str">
        <f>IF(TabellM17[[#This Row],[Plassering '#5]]="","",VLOOKUP(TabellM17[[#This Row],[Plassering '#5]],Poeng[],2,FALSE))</f>
        <v/>
      </c>
      <c r="M13" s="5"/>
      <c r="N13" s="5" t="str">
        <f>IF(TabellM17[[#This Row],[Plassering '#6]]="","",VLOOKUP(TabellM17[[#This Row],[Plassering '#6]],Poeng[],2,FALSE))</f>
        <v/>
      </c>
      <c r="O13" s="5" t="str" cm="1">
        <f t="array" ref="O13">IF(6-(COUNTBLANK(TabellM17[[#This Row],[P1]:[P6]]))&lt;4,"",SUM(LARGE(TabellM17[[#This Row],[P1]:[P6]],{1,2,3,4})))</f>
        <v/>
      </c>
      <c r="P13" s="10" cm="1">
        <f t="array" ref="P13">IF(6-(COUNTBLANK(TabellM17[[#This Row],[P1]:[P6]]))&lt;4,SUM(TabellM17[[#This Row],[P1]:[P6]]),SUM(LARGE(TabellM17[[#This Row],[P1]:[P6]],{1,2,3,4})))</f>
        <v>81</v>
      </c>
      <c r="Q13" s="5" t="str">
        <f>IF(TabellM17[[#This Row],[Poeng Tellende]]="","",RANK(TabellM17[ [#This Row],[Poeng Tellende] ],TabellM17[Poeng Tellende],0))</f>
        <v/>
      </c>
      <c r="R13" s="5" t="str">
        <f>TabellM17[[#This Row],[Poeng '#1]]</f>
        <v/>
      </c>
      <c r="S13" s="5" t="str">
        <f>TabellM17[[#This Row],[Poeng '#2]]</f>
        <v/>
      </c>
      <c r="T13" s="5">
        <f>TabellM17[[#This Row],[Poeng '#3]]</f>
        <v>45</v>
      </c>
      <c r="U13" s="5">
        <f>TabellM17[[#This Row],[Poeng '#4]]</f>
        <v>36</v>
      </c>
      <c r="V13" s="5" t="str">
        <f>TabellM17[[#This Row],[Poeng '#5]]</f>
        <v/>
      </c>
      <c r="W13" s="5" t="str">
        <f>TabellM17[[#This Row],[Poeng '#6]]</f>
        <v/>
      </c>
    </row>
    <row r="14" spans="1:23" x14ac:dyDescent="0.4">
      <c r="A14" t="s">
        <v>265</v>
      </c>
      <c r="B14" t="s">
        <v>11</v>
      </c>
      <c r="C14" s="5"/>
      <c r="D14" s="5" t="str">
        <f>IF(TabellM17[[#This Row],[Plassering '#1]]="","",VLOOKUP(TabellM17[[#This Row],[Plassering '#1]],Poeng[],2,FALSE))</f>
        <v/>
      </c>
      <c r="E14" s="5">
        <v>6</v>
      </c>
      <c r="F14" s="5">
        <f>IF(TabellM17[[#This Row],[Plassering '#2]]="","",VLOOKUP(TabellM17[[#This Row],[Plassering '#2]],Poeng[],2,FALSE))</f>
        <v>40</v>
      </c>
      <c r="G14" s="5"/>
      <c r="H14" s="5" t="str">
        <f>IF(TabellM17[[#This Row],[Plassering '#3]]="","",VLOOKUP(TabellM17[[#This Row],[Plassering '#3]],Poeng[],2,FALSE))</f>
        <v/>
      </c>
      <c r="I14" s="5"/>
      <c r="J14" s="5" t="str">
        <f>IF(TabellM17[[#This Row],[Plassering '#4]]="","",VLOOKUP(TabellM17[[#This Row],[Plassering '#4]],Poeng[],2,FALSE))</f>
        <v/>
      </c>
      <c r="K14" s="5">
        <v>6</v>
      </c>
      <c r="L14" s="5">
        <f>IF(TabellM17[[#This Row],[Plassering '#5]]="","",VLOOKUP(TabellM17[[#This Row],[Plassering '#5]],Poeng[],2,FALSE))</f>
        <v>40</v>
      </c>
      <c r="M14" s="5"/>
      <c r="N14" s="5" t="str">
        <f>IF(TabellM17[[#This Row],[Plassering '#6]]="","",VLOOKUP(TabellM17[[#This Row],[Plassering '#6]],Poeng[],2,FALSE))</f>
        <v/>
      </c>
      <c r="O14" s="5" t="str" cm="1">
        <f t="array" ref="O14">IF(6-(COUNTBLANK(TabellM17[[#This Row],[P1]:[P6]]))&lt;4,"",SUM(LARGE(TabellM17[[#This Row],[P1]:[P6]],{1,2,3,4})))</f>
        <v/>
      </c>
      <c r="P14" s="10" cm="1">
        <f t="array" ref="P14">IF(6-(COUNTBLANK(TabellM17[[#This Row],[P1]:[P6]]))&lt;4,SUM(TabellM17[[#This Row],[P1]:[P6]]),SUM(LARGE(TabellM17[[#This Row],[P1]:[P6]],{1,2,3,4})))</f>
        <v>80</v>
      </c>
      <c r="Q14" s="5" t="str">
        <f>IF(TabellM17[[#This Row],[Poeng Tellende]]="","",RANK(TabellM17[ [#This Row],[Poeng Tellende] ],TabellM17[Poeng Tellende],0))</f>
        <v/>
      </c>
      <c r="R14" s="5" t="str">
        <f>TabellM17[[#This Row],[Poeng '#1]]</f>
        <v/>
      </c>
      <c r="S14" s="5">
        <f>TabellM17[[#This Row],[Poeng '#2]]</f>
        <v>40</v>
      </c>
      <c r="T14" s="5" t="str">
        <f>TabellM17[[#This Row],[Poeng '#3]]</f>
        <v/>
      </c>
      <c r="U14" s="5" t="str">
        <f>TabellM17[[#This Row],[Poeng '#4]]</f>
        <v/>
      </c>
      <c r="V14" s="5">
        <f>TabellM17[[#This Row],[Poeng '#5]]</f>
        <v>40</v>
      </c>
      <c r="W14" s="5" t="str">
        <f>TabellM17[[#This Row],[Poeng '#6]]</f>
        <v/>
      </c>
    </row>
    <row r="15" spans="1:23" x14ac:dyDescent="0.4">
      <c r="A15" t="s">
        <v>52</v>
      </c>
      <c r="B15" t="s">
        <v>23</v>
      </c>
      <c r="C15">
        <v>2</v>
      </c>
      <c r="D15" s="5">
        <f>IF(TabellM17[[#This Row],[Plassering '#1]]="","",VLOOKUP(TabellM17[[#This Row],[Plassering '#1]],Poeng[],2,FALSE))</f>
        <v>80</v>
      </c>
      <c r="E15" s="5"/>
      <c r="F15" s="5" t="str">
        <f>IF(TabellM17[[#This Row],[Plassering '#2]]="","",VLOOKUP(TabellM17[[#This Row],[Plassering '#2]],Poeng[],2,FALSE))</f>
        <v/>
      </c>
      <c r="G15" s="5"/>
      <c r="H15" s="5" t="str">
        <f>IF(TabellM17[[#This Row],[Plassering '#3]]="","",VLOOKUP(TabellM17[[#This Row],[Plassering '#3]],Poeng[],2,FALSE))</f>
        <v/>
      </c>
      <c r="I15" s="5"/>
      <c r="J15" s="5" t="str">
        <f>IF(TabellM17[[#This Row],[Plassering '#4]]="","",VLOOKUP(TabellM17[[#This Row],[Plassering '#4]],Poeng[],2,FALSE))</f>
        <v/>
      </c>
      <c r="K15" s="5"/>
      <c r="L15" s="5" t="str">
        <f>IF(TabellM17[[#This Row],[Plassering '#5]]="","",VLOOKUP(TabellM17[[#This Row],[Plassering '#5]],Poeng[],2,FALSE))</f>
        <v/>
      </c>
      <c r="M15" s="5"/>
      <c r="N15" s="5" t="str">
        <f>IF(TabellM17[[#This Row],[Plassering '#6]]="","",VLOOKUP(TabellM17[[#This Row],[Plassering '#6]],Poeng[],2,FALSE))</f>
        <v/>
      </c>
      <c r="O15" s="5" t="str" cm="1">
        <f t="array" ref="O15">IF(6-(COUNTBLANK(TabellM17[[#This Row],[P1]:[P6]]))&lt;4,"",SUM(LARGE(TabellM17[[#This Row],[P1]:[P6]],{1,2,3,4})))</f>
        <v/>
      </c>
      <c r="P15" s="10" cm="1">
        <f t="array" ref="P15">IF(6-(COUNTBLANK(TabellM17[[#This Row],[P1]:[P6]]))&lt;4,SUM(TabellM17[[#This Row],[P1]:[P6]]),SUM(LARGE(TabellM17[[#This Row],[P1]:[P6]],{1,2,3,4})))</f>
        <v>80</v>
      </c>
      <c r="Q15" s="5" t="str">
        <f>IF(TabellM17[[#This Row],[Poeng Tellende]]="","",RANK(TabellM17[ [#This Row],[Poeng Tellende] ],TabellM17[Poeng Tellende],0))</f>
        <v/>
      </c>
      <c r="R15" s="5">
        <f>TabellM17[[#This Row],[Poeng '#1]]</f>
        <v>80</v>
      </c>
      <c r="S15" s="5" t="str">
        <f>TabellM17[[#This Row],[Poeng '#2]]</f>
        <v/>
      </c>
      <c r="T15" s="5" t="str">
        <f>TabellM17[[#This Row],[Poeng '#3]]</f>
        <v/>
      </c>
      <c r="U15" s="5" t="str">
        <f>TabellM17[[#This Row],[Poeng '#4]]</f>
        <v/>
      </c>
      <c r="V15" s="5" t="str">
        <f>TabellM17[[#This Row],[Poeng '#5]]</f>
        <v/>
      </c>
      <c r="W15" s="5" t="str">
        <f>TabellM17[[#This Row],[Poeng '#6]]</f>
        <v/>
      </c>
    </row>
    <row r="16" spans="1:23" x14ac:dyDescent="0.4">
      <c r="A16" t="s">
        <v>264</v>
      </c>
      <c r="B16" t="s">
        <v>9</v>
      </c>
      <c r="C16" s="5"/>
      <c r="D16" s="5" t="str">
        <f>IF(TabellM17[[#This Row],[Plassering '#1]]="","",VLOOKUP(TabellM17[[#This Row],[Plassering '#1]],Poeng[],2,FALSE))</f>
        <v/>
      </c>
      <c r="E16" s="5">
        <v>4</v>
      </c>
      <c r="F16" s="5">
        <f>IF(TabellM17[[#This Row],[Plassering '#2]]="","",VLOOKUP(TabellM17[[#This Row],[Plassering '#2]],Poeng[],2,FALSE))</f>
        <v>50</v>
      </c>
      <c r="G16" s="5"/>
      <c r="H16" s="5" t="str">
        <f>IF(TabellM17[[#This Row],[Plassering '#3]]="","",VLOOKUP(TabellM17[[#This Row],[Plassering '#3]],Poeng[],2,FALSE))</f>
        <v/>
      </c>
      <c r="I16" s="5"/>
      <c r="J16" s="5" t="str">
        <f>IF(TabellM17[[#This Row],[Plassering '#4]]="","",VLOOKUP(TabellM17[[#This Row],[Plassering '#4]],Poeng[],2,FALSE))</f>
        <v/>
      </c>
      <c r="K16" s="5"/>
      <c r="L16" s="5" t="str">
        <f>IF(TabellM17[[#This Row],[Plassering '#5]]="","",VLOOKUP(TabellM17[[#This Row],[Plassering '#5]],Poeng[],2,FALSE))</f>
        <v/>
      </c>
      <c r="M16" s="5"/>
      <c r="N16" s="5" t="str">
        <f>IF(TabellM17[[#This Row],[Plassering '#6]]="","",VLOOKUP(TabellM17[[#This Row],[Plassering '#6]],Poeng[],2,FALSE))</f>
        <v/>
      </c>
      <c r="O16" s="5" t="str" cm="1">
        <f t="array" ref="O16">IF(6-(COUNTBLANK(TabellM17[[#This Row],[P1]:[P6]]))&lt;4,"",SUM(LARGE(TabellM17[[#This Row],[P1]:[P6]],{1,2,3,4})))</f>
        <v/>
      </c>
      <c r="P16" s="10" cm="1">
        <f t="array" ref="P16">IF(6-(COUNTBLANK(TabellM17[[#This Row],[P1]:[P6]]))&lt;4,SUM(TabellM17[[#This Row],[P1]:[P6]]),SUM(LARGE(TabellM17[[#This Row],[P1]:[P6]],{1,2,3,4})))</f>
        <v>50</v>
      </c>
      <c r="Q16" s="5" t="str">
        <f>IF(TabellM17[[#This Row],[Poeng Tellende]]="","",RANK(TabellM17[ [#This Row],[Poeng Tellende] ],TabellM17[Poeng Tellende],0))</f>
        <v/>
      </c>
      <c r="R16" s="5" t="str">
        <f>TabellM17[[#This Row],[Poeng '#1]]</f>
        <v/>
      </c>
      <c r="S16" s="5">
        <f>TabellM17[[#This Row],[Poeng '#2]]</f>
        <v>50</v>
      </c>
      <c r="T16" s="5" t="str">
        <f>TabellM17[[#This Row],[Poeng '#3]]</f>
        <v/>
      </c>
      <c r="U16" s="5" t="str">
        <f>TabellM17[[#This Row],[Poeng '#4]]</f>
        <v/>
      </c>
      <c r="V16" s="5" t="str">
        <f>TabellM17[[#This Row],[Poeng '#5]]</f>
        <v/>
      </c>
      <c r="W16" s="5" t="str">
        <f>TabellM17[[#This Row],[Poeng '#6]]</f>
        <v/>
      </c>
    </row>
    <row r="17" spans="1:23" x14ac:dyDescent="0.4">
      <c r="A17" t="s">
        <v>319</v>
      </c>
      <c r="B17" t="s">
        <v>6</v>
      </c>
      <c r="C17" s="5"/>
      <c r="D17" s="5" t="str">
        <f>IF(TabellM17[[#This Row],[Plassering '#1]]="","",VLOOKUP(TabellM17[[#This Row],[Plassering '#1]],Poeng[],2,FALSE))</f>
        <v/>
      </c>
      <c r="E17" s="5"/>
      <c r="F17" s="5" t="str">
        <f>IF(TabellM17[[#This Row],[Plassering '#2]]="","",VLOOKUP(TabellM17[[#This Row],[Plassering '#2]],Poeng[],2,FALSE))</f>
        <v/>
      </c>
      <c r="G17" s="5"/>
      <c r="H17" s="5" t="str">
        <f>IF(TabellM17[[#This Row],[Plassering '#3]]="","",VLOOKUP(TabellM17[[#This Row],[Plassering '#3]],Poeng[],2,FALSE))</f>
        <v/>
      </c>
      <c r="I17" s="5">
        <v>5</v>
      </c>
      <c r="J17" s="5">
        <f>IF(TabellM17[[#This Row],[Plassering '#4]]="","",VLOOKUP(TabellM17[[#This Row],[Plassering '#4]],Poeng[],2,FALSE))</f>
        <v>45</v>
      </c>
      <c r="K17" s="5"/>
      <c r="L17" s="5" t="str">
        <f>IF(TabellM17[[#This Row],[Plassering '#5]]="","",VLOOKUP(TabellM17[[#This Row],[Plassering '#5]],Poeng[],2,FALSE))</f>
        <v/>
      </c>
      <c r="M17" s="5"/>
      <c r="N17" s="5" t="str">
        <f>IF(TabellM17[[#This Row],[Plassering '#6]]="","",VLOOKUP(TabellM17[[#This Row],[Plassering '#6]],Poeng[],2,FALSE))</f>
        <v/>
      </c>
      <c r="O17" s="5" t="str" cm="1">
        <f t="array" ref="O17">IF(6-(COUNTBLANK(TabellM17[[#This Row],[P1]:[P6]]))&lt;4,"",SUM(LARGE(TabellM17[[#This Row],[P1]:[P6]],{1,2,3,4})))</f>
        <v/>
      </c>
      <c r="P17" s="10" cm="1">
        <f t="array" ref="P17">IF(6-(COUNTBLANK(TabellM17[[#This Row],[P1]:[P6]]))&lt;4,SUM(TabellM17[[#This Row],[P1]:[P6]]),SUM(LARGE(TabellM17[[#This Row],[P1]:[P6]],{1,2,3,4})))</f>
        <v>45</v>
      </c>
      <c r="Q17" s="5" t="str">
        <f>IF(TabellM17[[#This Row],[Poeng Tellende]]="","",RANK(TabellM17[ [#This Row],[Poeng Tellende] ],TabellM17[Poeng Tellende],0))</f>
        <v/>
      </c>
      <c r="R17" s="5" t="str">
        <f>TabellM17[[#This Row],[Poeng '#1]]</f>
        <v/>
      </c>
      <c r="S17" s="5" t="str">
        <f>TabellM17[[#This Row],[Poeng '#2]]</f>
        <v/>
      </c>
      <c r="T17" s="5" t="str">
        <f>TabellM17[[#This Row],[Poeng '#3]]</f>
        <v/>
      </c>
      <c r="U17" s="5">
        <f>TabellM17[[#This Row],[Poeng '#4]]</f>
        <v>45</v>
      </c>
      <c r="V17" s="5" t="str">
        <f>TabellM17[[#This Row],[Poeng '#5]]</f>
        <v/>
      </c>
      <c r="W17" s="5" t="str">
        <f>TabellM17[[#This Row],[Poeng '#6]]</f>
        <v/>
      </c>
    </row>
    <row r="18" spans="1:23" x14ac:dyDescent="0.4">
      <c r="A18" t="s">
        <v>320</v>
      </c>
      <c r="B18" t="s">
        <v>17</v>
      </c>
      <c r="C18" s="5"/>
      <c r="D18" s="5" t="str">
        <f>IF(TabellM17[[#This Row],[Plassering '#1]]="","",VLOOKUP(TabellM17[[#This Row],[Plassering '#1]],Poeng[],2,FALSE))</f>
        <v/>
      </c>
      <c r="E18" s="5"/>
      <c r="F18" s="5" t="str">
        <f>IF(TabellM17[[#This Row],[Plassering '#2]]="","",VLOOKUP(TabellM17[[#This Row],[Plassering '#2]],Poeng[],2,FALSE))</f>
        <v/>
      </c>
      <c r="G18" s="5"/>
      <c r="H18" s="5" t="str">
        <f>IF(TabellM17[[#This Row],[Plassering '#3]]="","",VLOOKUP(TabellM17[[#This Row],[Plassering '#3]],Poeng[],2,FALSE))</f>
        <v/>
      </c>
      <c r="I18" s="5">
        <v>8</v>
      </c>
      <c r="J18" s="5">
        <f>IF(TabellM17[[#This Row],[Plassering '#4]]="","",VLOOKUP(TabellM17[[#This Row],[Plassering '#4]],Poeng[],2,FALSE))</f>
        <v>32</v>
      </c>
      <c r="K18" s="5"/>
      <c r="L18" s="5" t="str">
        <f>IF(TabellM17[[#This Row],[Plassering '#5]]="","",VLOOKUP(TabellM17[[#This Row],[Plassering '#5]],Poeng[],2,FALSE))</f>
        <v/>
      </c>
      <c r="M18" s="5"/>
      <c r="N18" s="5" t="str">
        <f>IF(TabellM17[[#This Row],[Plassering '#6]]="","",VLOOKUP(TabellM17[[#This Row],[Plassering '#6]],Poeng[],2,FALSE))</f>
        <v/>
      </c>
      <c r="O18" s="5" t="str" cm="1">
        <f t="array" ref="O18">IF(6-(COUNTBLANK(TabellM17[[#This Row],[P1]:[P6]]))&lt;4,"",SUM(LARGE(TabellM17[[#This Row],[P1]:[P6]],{1,2,3,4})))</f>
        <v/>
      </c>
      <c r="P18" s="10" cm="1">
        <f t="array" ref="P18">IF(6-(COUNTBLANK(TabellM17[[#This Row],[P1]:[P6]]))&lt;4,SUM(TabellM17[[#This Row],[P1]:[P6]]),SUM(LARGE(TabellM17[[#This Row],[P1]:[P6]],{1,2,3,4})))</f>
        <v>32</v>
      </c>
      <c r="Q18" s="5" t="str">
        <f>IF(TabellM17[[#This Row],[Poeng Tellende]]="","",RANK(TabellM17[ [#This Row],[Poeng Tellende] ],TabellM17[Poeng Tellende],0))</f>
        <v/>
      </c>
      <c r="R18" s="5" t="str">
        <f>TabellM17[[#This Row],[Poeng '#1]]</f>
        <v/>
      </c>
      <c r="S18" s="5" t="str">
        <f>TabellM17[[#This Row],[Poeng '#2]]</f>
        <v/>
      </c>
      <c r="T18" s="5" t="str">
        <f>TabellM17[[#This Row],[Poeng '#3]]</f>
        <v/>
      </c>
      <c r="U18" s="5">
        <f>TabellM17[[#This Row],[Poeng '#4]]</f>
        <v>32</v>
      </c>
      <c r="V18" s="5" t="str">
        <f>TabellM17[[#This Row],[Poeng '#5]]</f>
        <v/>
      </c>
      <c r="W18" s="5" t="str">
        <f>TabellM17[[#This Row],[Poeng '#6]]</f>
        <v/>
      </c>
    </row>
    <row r="19" spans="1:23" x14ac:dyDescent="0.4">
      <c r="A19"/>
      <c r="B19"/>
      <c r="C19" s="5"/>
      <c r="D19" s="5" t="str">
        <f>IF(TabellM17[[#This Row],[Plassering '#1]]="","",VLOOKUP(TabellM17[[#This Row],[Plassering '#1]],Poeng[],2,FALSE))</f>
        <v/>
      </c>
      <c r="E19" s="5"/>
      <c r="F19" s="5" t="str">
        <f>IF(TabellM17[[#This Row],[Plassering '#2]]="","",VLOOKUP(TabellM17[[#This Row],[Plassering '#2]],Poeng[],2,FALSE))</f>
        <v/>
      </c>
      <c r="G19" s="5"/>
      <c r="H19" s="5" t="str">
        <f>IF(TabellM17[[#This Row],[Plassering '#3]]="","",VLOOKUP(TabellM17[[#This Row],[Plassering '#3]],Poeng[],2,FALSE))</f>
        <v/>
      </c>
      <c r="I19" s="5"/>
      <c r="J19" s="5" t="str">
        <f>IF(TabellM17[[#This Row],[Plassering '#4]]="","",VLOOKUP(TabellM17[[#This Row],[Plassering '#4]],Poeng[],2,FALSE))</f>
        <v/>
      </c>
      <c r="K19" s="5"/>
      <c r="L19" s="5" t="str">
        <f>IF(TabellM17[[#This Row],[Plassering '#5]]="","",VLOOKUP(TabellM17[[#This Row],[Plassering '#5]],Poeng[],2,FALSE))</f>
        <v/>
      </c>
      <c r="M19" s="5"/>
      <c r="N19" s="5" t="str">
        <f>IF(TabellM17[[#This Row],[Plassering '#6]]="","",VLOOKUP(TabellM17[[#This Row],[Plassering '#6]],Poeng[],2,FALSE))</f>
        <v/>
      </c>
      <c r="O19" s="5" t="str" cm="1">
        <f t="array" ref="O19">IF(6-(COUNTBLANK(TabellM17[[#This Row],[P1]:[P6]]))&lt;4,"",SUM(LARGE(TabellM17[[#This Row],[P1]:[P6]],{1,2,3,4})))</f>
        <v/>
      </c>
      <c r="P19" s="10" cm="1">
        <f t="array" ref="P19">IF(6-(COUNTBLANK(TabellM17[[#This Row],[P1]:[P6]]))&lt;4,SUM(TabellM17[[#This Row],[P1]:[P6]]),SUM(LARGE(TabellM17[[#This Row],[P1]:[P6]],{1,2,3,4})))</f>
        <v>0</v>
      </c>
      <c r="Q19" s="5" t="str">
        <f>IF(TabellM17[[#This Row],[Poeng Tellende]]="","",RANK(TabellM17[ [#This Row],[Poeng Tellende] ],TabellM17[Poeng Tellende],0))</f>
        <v/>
      </c>
      <c r="R19" s="5" t="str">
        <f>TabellM17[[#This Row],[Poeng '#1]]</f>
        <v/>
      </c>
      <c r="S19" s="5" t="str">
        <f>TabellM17[[#This Row],[Poeng '#2]]</f>
        <v/>
      </c>
      <c r="T19" s="5" t="str">
        <f>TabellM17[[#This Row],[Poeng '#3]]</f>
        <v/>
      </c>
      <c r="U19" s="5" t="str">
        <f>TabellM17[[#This Row],[Poeng '#4]]</f>
        <v/>
      </c>
      <c r="V19" s="5" t="str">
        <f>TabellM17[[#This Row],[Poeng '#5]]</f>
        <v/>
      </c>
      <c r="W19" s="5" t="str">
        <f>TabellM17[[#This Row],[Poeng '#6]]</f>
        <v/>
      </c>
    </row>
    <row r="20" spans="1:23" x14ac:dyDescent="0.4">
      <c r="A20"/>
      <c r="B20"/>
      <c r="C20" s="5"/>
      <c r="D20" s="5" t="str">
        <f>IF(TabellM17[[#This Row],[Plassering '#1]]="","",VLOOKUP(TabellM17[[#This Row],[Plassering '#1]],Poeng[],2,FALSE))</f>
        <v/>
      </c>
      <c r="E20" s="5"/>
      <c r="F20" s="5" t="str">
        <f>IF(TabellM17[[#This Row],[Plassering '#2]]="","",VLOOKUP(TabellM17[[#This Row],[Plassering '#2]],Poeng[],2,FALSE))</f>
        <v/>
      </c>
      <c r="G20" s="5"/>
      <c r="H20" s="5" t="str">
        <f>IF(TabellM17[[#This Row],[Plassering '#3]]="","",VLOOKUP(TabellM17[[#This Row],[Plassering '#3]],Poeng[],2,FALSE))</f>
        <v/>
      </c>
      <c r="I20" s="5"/>
      <c r="J20" s="5" t="str">
        <f>IF(TabellM17[[#This Row],[Plassering '#4]]="","",VLOOKUP(TabellM17[[#This Row],[Plassering '#4]],Poeng[],2,FALSE))</f>
        <v/>
      </c>
      <c r="K20" s="5"/>
      <c r="L20" s="5" t="str">
        <f>IF(TabellM17[[#This Row],[Plassering '#5]]="","",VLOOKUP(TabellM17[[#This Row],[Plassering '#5]],Poeng[],2,FALSE))</f>
        <v/>
      </c>
      <c r="M20" s="5"/>
      <c r="N20" s="5" t="str">
        <f>IF(TabellM17[[#This Row],[Plassering '#6]]="","",VLOOKUP(TabellM17[[#This Row],[Plassering '#6]],Poeng[],2,FALSE))</f>
        <v/>
      </c>
      <c r="O20" s="5" t="str" cm="1">
        <f t="array" ref="O20">IF(6-(COUNTBLANK(TabellM17[[#This Row],[P1]:[P6]]))&lt;4,"",SUM(LARGE(TabellM17[[#This Row],[P1]:[P6]],{1,2,3,4})))</f>
        <v/>
      </c>
      <c r="P20" s="10" cm="1">
        <f t="array" ref="P20">IF(6-(COUNTBLANK(TabellM17[[#This Row],[P1]:[P6]]))&lt;4,SUM(TabellM17[[#This Row],[P1]:[P6]]),SUM(LARGE(TabellM17[[#This Row],[P1]:[P6]],{1,2,3,4})))</f>
        <v>0</v>
      </c>
      <c r="Q20" s="5" t="str">
        <f>IF(TabellM17[[#This Row],[Poeng Tellende]]="","",RANK(TabellM17[ [#This Row],[Poeng Tellende] ],TabellM17[Poeng Tellende],0))</f>
        <v/>
      </c>
      <c r="R20" s="5" t="str">
        <f>TabellM17[[#This Row],[Poeng '#1]]</f>
        <v/>
      </c>
      <c r="S20" s="5" t="str">
        <f>TabellM17[[#This Row],[Poeng '#2]]</f>
        <v/>
      </c>
      <c r="T20" s="5" t="str">
        <f>TabellM17[[#This Row],[Poeng '#3]]</f>
        <v/>
      </c>
      <c r="U20" s="5" t="str">
        <f>TabellM17[[#This Row],[Poeng '#4]]</f>
        <v/>
      </c>
      <c r="V20" s="5" t="str">
        <f>TabellM17[[#This Row],[Poeng '#5]]</f>
        <v/>
      </c>
      <c r="W20" s="5" t="str">
        <f>TabellM17[[#This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D5680-C046-4F4A-A61D-B13F2011945D}">
  <dimension ref="A1:W24"/>
  <sheetViews>
    <sheetView zoomScaleNormal="100" workbookViewId="0">
      <selection activeCell="M12" sqref="M12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225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56</v>
      </c>
      <c r="B6" t="s">
        <v>6</v>
      </c>
      <c r="C6">
        <v>1</v>
      </c>
      <c r="D6" s="5">
        <f>IF(TabellM18[[#This Row],[Plassering '#1]]="","",VLOOKUP(TabellM18[[#This Row],[Plassering '#1]],Poeng[],2,FALSE))</f>
        <v>100</v>
      </c>
      <c r="E6" s="5">
        <v>1</v>
      </c>
      <c r="F6" s="5">
        <f>IF(TabellM18[[#This Row],[Plassering '#2]]="","",VLOOKUP(TabellM18[[#This Row],[Plassering '#2]],Poeng[],2,FALSE))</f>
        <v>100</v>
      </c>
      <c r="G6" s="5">
        <v>2</v>
      </c>
      <c r="H6" s="5">
        <f>IF(TabellM18[[#This Row],[Plassering '#3]]="","",VLOOKUP(TabellM18[[#This Row],[Plassering '#3]],Poeng[],2,FALSE))</f>
        <v>80</v>
      </c>
      <c r="I6" s="5">
        <v>2</v>
      </c>
      <c r="J6" s="5">
        <f>IF(TabellM18[[#This Row],[Plassering '#4]]="","",VLOOKUP(TabellM18[[#This Row],[Plassering '#4]],Poeng[],2,FALSE))</f>
        <v>80</v>
      </c>
      <c r="K6" s="5">
        <v>4</v>
      </c>
      <c r="L6" s="5">
        <f>IF(TabellM18[[#This Row],[Plassering '#5]]="","",VLOOKUP(TabellM18[[#This Row],[Plassering '#5]],Poeng[],2,FALSE))</f>
        <v>50</v>
      </c>
      <c r="M6" s="5">
        <v>1</v>
      </c>
      <c r="N6" s="5">
        <f>IF(TabellM18[[#This Row],[Plassering '#6]]="","",VLOOKUP(TabellM18[[#This Row],[Plassering '#6]],Poeng[],2,FALSE))</f>
        <v>100</v>
      </c>
      <c r="O6" s="5" cm="1">
        <f t="array" ref="O6">IF(6-(COUNTBLANK(TabellM18[[#This Row],[P1]:[P6]]))&lt;4,"",SUM(LARGE(TabellM18[[#This Row],[P1]:[P6]],{1,2,3,4})))</f>
        <v>380</v>
      </c>
      <c r="P6" s="10" cm="1">
        <f t="array" ref="P6">IF(6-(COUNTBLANK(TabellM18[[#This Row],[P1]:[P6]]))&lt;4,SUM(TabellM18[[#This Row],[P1]:[P6]]),SUM(LARGE(TabellM18[[#This Row],[P1]:[P6]],{1,2,3,4})))</f>
        <v>380</v>
      </c>
      <c r="Q6" s="5">
        <f>IF(TabellM18[[#This Row],[Poeng Tellende]]="","",RANK(TabellM18[ [#This Row],[Poeng Tellende] ],TabellM18[Poeng Tellende],0))</f>
        <v>1</v>
      </c>
      <c r="R6" s="5">
        <f>TabellM18[[#This Row],[Poeng '#1]]</f>
        <v>100</v>
      </c>
      <c r="S6" s="5">
        <f>TabellM18[[#This Row],[Poeng '#2]]</f>
        <v>100</v>
      </c>
      <c r="T6" s="5">
        <f>TabellM18[[#This Row],[Poeng '#3]]</f>
        <v>80</v>
      </c>
      <c r="U6" s="5">
        <f>TabellM18[[#This Row],[Poeng '#4]]</f>
        <v>80</v>
      </c>
      <c r="V6" s="5">
        <f>TabellM18[[#This Row],[Poeng '#5]]</f>
        <v>50</v>
      </c>
      <c r="W6" s="5">
        <f>TabellM18[[#This Row],[Poeng '#6]]</f>
        <v>100</v>
      </c>
    </row>
    <row r="7" spans="1:23" x14ac:dyDescent="0.4">
      <c r="A7" t="s">
        <v>302</v>
      </c>
      <c r="B7" t="s">
        <v>6</v>
      </c>
      <c r="C7" s="5"/>
      <c r="D7" s="5" t="str">
        <f>IF(TabellM18[[#This Row],[Plassering '#1]]="","",VLOOKUP(TabellM18[[#This Row],[Plassering '#1]],Poeng[],2,FALSE))</f>
        <v/>
      </c>
      <c r="E7" s="5"/>
      <c r="F7" s="5" t="str">
        <f>IF(TabellM18[[#This Row],[Plassering '#2]]="","",VLOOKUP(TabellM18[[#This Row],[Plassering '#2]],Poeng[],2,FALSE))</f>
        <v/>
      </c>
      <c r="G7" s="5">
        <v>1</v>
      </c>
      <c r="H7" s="5">
        <f>IF(TabellM18[[#This Row],[Plassering '#3]]="","",VLOOKUP(TabellM18[[#This Row],[Plassering '#3]],Poeng[],2,FALSE))</f>
        <v>100</v>
      </c>
      <c r="I7" s="5">
        <v>1</v>
      </c>
      <c r="J7" s="5">
        <f>IF(TabellM18[[#This Row],[Plassering '#4]]="","",VLOOKUP(TabellM18[[#This Row],[Plassering '#4]],Poeng[],2,FALSE))</f>
        <v>100</v>
      </c>
      <c r="K7" s="5">
        <v>2</v>
      </c>
      <c r="L7" s="5">
        <f>IF(TabellM18[[#This Row],[Plassering '#5]]="","",VLOOKUP(TabellM18[[#This Row],[Plassering '#5]],Poeng[],2,FALSE))</f>
        <v>80</v>
      </c>
      <c r="M7" s="5">
        <v>4</v>
      </c>
      <c r="N7" s="5">
        <f>IF(TabellM18[[#This Row],[Plassering '#6]]="","",VLOOKUP(TabellM18[[#This Row],[Plassering '#6]],Poeng[],2,FALSE))</f>
        <v>50</v>
      </c>
      <c r="O7" s="5" cm="1">
        <f t="array" ref="O7">IF(6-(COUNTBLANK(TabellM18[[#This Row],[P1]:[P6]]))&lt;4,"",SUM(LARGE(TabellM18[[#This Row],[P1]:[P6]],{1,2,3,4})))</f>
        <v>330</v>
      </c>
      <c r="P7" s="10" cm="1">
        <f t="array" ref="P7">IF(6-(COUNTBLANK(TabellM18[[#This Row],[P1]:[P6]]))&lt;4,SUM(TabellM18[[#This Row],[P1]:[P6]]),SUM(LARGE(TabellM18[[#This Row],[P1]:[P6]],{1,2,3,4})))</f>
        <v>330</v>
      </c>
      <c r="Q7" s="5">
        <f>IF(TabellM18[[#This Row],[Poeng Tellende]]="","",RANK(TabellM18[ [#This Row],[Poeng Tellende] ],TabellM18[Poeng Tellende],0))</f>
        <v>2</v>
      </c>
      <c r="R7" s="5" t="str">
        <f>TabellM18[[#This Row],[Poeng '#1]]</f>
        <v/>
      </c>
      <c r="S7" s="5" t="str">
        <f>TabellM18[[#This Row],[Poeng '#2]]</f>
        <v/>
      </c>
      <c r="T7" s="5">
        <f>TabellM18[[#This Row],[Poeng '#3]]</f>
        <v>100</v>
      </c>
      <c r="U7" s="5">
        <f>TabellM18[[#This Row],[Poeng '#4]]</f>
        <v>100</v>
      </c>
      <c r="V7" s="5">
        <f>TabellM18[[#This Row],[Poeng '#5]]</f>
        <v>80</v>
      </c>
      <c r="W7" s="5">
        <f>TabellM18[[#This Row],[Poeng '#6]]</f>
        <v>50</v>
      </c>
    </row>
    <row r="8" spans="1:23" x14ac:dyDescent="0.4">
      <c r="A8" t="s">
        <v>61</v>
      </c>
      <c r="B8" t="s">
        <v>6</v>
      </c>
      <c r="C8">
        <v>6</v>
      </c>
      <c r="D8" s="5">
        <f>IF(TabellM18[[#This Row],[Plassering '#1]]="","",VLOOKUP(TabellM18[[#This Row],[Plassering '#1]],Poeng[],2,FALSE))</f>
        <v>40</v>
      </c>
      <c r="E8" s="5">
        <v>2</v>
      </c>
      <c r="F8" s="5">
        <f>IF(TabellM18[[#This Row],[Plassering '#2]]="","",VLOOKUP(TabellM18[[#This Row],[Plassering '#2]],Poeng[],2,FALSE))</f>
        <v>80</v>
      </c>
      <c r="G8" s="5"/>
      <c r="H8" s="5" t="str">
        <f>IF(TabellM18[[#This Row],[Plassering '#3]]="","",VLOOKUP(TabellM18[[#This Row],[Plassering '#3]],Poeng[],2,FALSE))</f>
        <v/>
      </c>
      <c r="I8" s="5">
        <v>3</v>
      </c>
      <c r="J8" s="5">
        <f>IF(TabellM18[[#This Row],[Plassering '#4]]="","",VLOOKUP(TabellM18[[#This Row],[Plassering '#4]],Poeng[],2,FALSE))</f>
        <v>60</v>
      </c>
      <c r="K8" s="5">
        <v>5</v>
      </c>
      <c r="L8" s="5">
        <f>IF(TabellM18[[#This Row],[Plassering '#5]]="","",VLOOKUP(TabellM18[[#This Row],[Plassering '#5]],Poeng[],2,FALSE))</f>
        <v>45</v>
      </c>
      <c r="M8" s="5">
        <v>3</v>
      </c>
      <c r="N8" s="5">
        <f>IF(TabellM18[[#This Row],[Plassering '#6]]="","",VLOOKUP(TabellM18[[#This Row],[Plassering '#6]],Poeng[],2,FALSE))</f>
        <v>60</v>
      </c>
      <c r="O8" s="5" cm="1">
        <f t="array" ref="O8">IF(6-(COUNTBLANK(TabellM18[[#This Row],[P1]:[P6]]))&lt;4,"",SUM(LARGE(TabellM18[[#This Row],[P1]:[P6]],{1,2,3,4})))</f>
        <v>245</v>
      </c>
      <c r="P8" s="10" cm="1">
        <f t="array" ref="P8">IF(6-(COUNTBLANK(TabellM18[[#This Row],[P1]:[P6]]))&lt;4,SUM(TabellM18[[#This Row],[P1]:[P6]]),SUM(LARGE(TabellM18[[#This Row],[P1]:[P6]],{1,2,3,4})))</f>
        <v>245</v>
      </c>
      <c r="Q8" s="5">
        <f>IF(TabellM18[[#This Row],[Poeng Tellende]]="","",RANK(TabellM18[ [#This Row],[Poeng Tellende] ],TabellM18[Poeng Tellende],0))</f>
        <v>3</v>
      </c>
      <c r="R8" s="5">
        <f>TabellM18[[#This Row],[Poeng '#1]]</f>
        <v>40</v>
      </c>
      <c r="S8" s="5">
        <f>TabellM18[[#This Row],[Poeng '#2]]</f>
        <v>80</v>
      </c>
      <c r="T8" s="5" t="str">
        <f>TabellM18[[#This Row],[Poeng '#3]]</f>
        <v/>
      </c>
      <c r="U8" s="5">
        <f>TabellM18[[#This Row],[Poeng '#4]]</f>
        <v>60</v>
      </c>
      <c r="V8" s="5">
        <f>TabellM18[[#This Row],[Poeng '#5]]</f>
        <v>45</v>
      </c>
      <c r="W8" s="5">
        <f>TabellM18[[#This Row],[Poeng '#6]]</f>
        <v>60</v>
      </c>
    </row>
    <row r="9" spans="1:23" x14ac:dyDescent="0.4">
      <c r="A9" t="s">
        <v>57</v>
      </c>
      <c r="B9" t="s">
        <v>6</v>
      </c>
      <c r="C9">
        <v>2</v>
      </c>
      <c r="D9" s="5">
        <f>IF(TabellM18[[#This Row],[Plassering '#1]]="","",VLOOKUP(TabellM18[[#This Row],[Plassering '#1]],Poeng[],2,FALSE))</f>
        <v>80</v>
      </c>
      <c r="E9" s="5">
        <v>6</v>
      </c>
      <c r="F9" s="5">
        <f>IF(TabellM18[[#This Row],[Plassering '#2]]="","",VLOOKUP(TabellM18[[#This Row],[Plassering '#2]],Poeng[],2,FALSE))</f>
        <v>40</v>
      </c>
      <c r="G9" s="5">
        <v>3</v>
      </c>
      <c r="H9" s="5">
        <f>IF(TabellM18[[#This Row],[Plassering '#3]]="","",VLOOKUP(TabellM18[[#This Row],[Plassering '#3]],Poeng[],2,FALSE))</f>
        <v>60</v>
      </c>
      <c r="I9" s="5">
        <v>4</v>
      </c>
      <c r="J9" s="5">
        <f>IF(TabellM18[[#This Row],[Plassering '#4]]="","",VLOOKUP(TabellM18[[#This Row],[Plassering '#4]],Poeng[],2,FALSE))</f>
        <v>50</v>
      </c>
      <c r="K9" s="5">
        <v>6</v>
      </c>
      <c r="L9" s="5">
        <f>IF(TabellM18[[#This Row],[Plassering '#5]]="","",VLOOKUP(TabellM18[[#This Row],[Plassering '#5]],Poeng[],2,FALSE))</f>
        <v>40</v>
      </c>
      <c r="M9" s="5"/>
      <c r="N9" s="5" t="str">
        <f>IF(TabellM18[[#This Row],[Plassering '#6]]="","",VLOOKUP(TabellM18[[#This Row],[Plassering '#6]],Poeng[],2,FALSE))</f>
        <v/>
      </c>
      <c r="O9" s="5" cm="1">
        <f t="array" ref="O9">IF(6-(COUNTBLANK(TabellM18[[#This Row],[P1]:[P6]]))&lt;4,"",SUM(LARGE(TabellM18[[#This Row],[P1]:[P6]],{1,2,3,4})))</f>
        <v>230</v>
      </c>
      <c r="P9" s="10" cm="1">
        <f t="array" ref="P9">IF(6-(COUNTBLANK(TabellM18[[#This Row],[P1]:[P6]]))&lt;4,SUM(TabellM18[[#This Row],[P1]:[P6]]),SUM(LARGE(TabellM18[[#This Row],[P1]:[P6]],{1,2,3,4})))</f>
        <v>230</v>
      </c>
      <c r="Q9" s="5">
        <f>IF(TabellM18[[#This Row],[Poeng Tellende]]="","",RANK(TabellM18[ [#This Row],[Poeng Tellende] ],TabellM18[Poeng Tellende],0))</f>
        <v>4</v>
      </c>
      <c r="R9" s="5">
        <f>TabellM18[[#This Row],[Poeng '#1]]</f>
        <v>80</v>
      </c>
      <c r="S9" s="5">
        <f>TabellM18[[#This Row],[Poeng '#2]]</f>
        <v>40</v>
      </c>
      <c r="T9" s="5">
        <f>TabellM18[[#This Row],[Poeng '#3]]</f>
        <v>60</v>
      </c>
      <c r="U9" s="5">
        <f>TabellM18[[#This Row],[Poeng '#4]]</f>
        <v>50</v>
      </c>
      <c r="V9" s="5">
        <f>TabellM18[[#This Row],[Poeng '#5]]</f>
        <v>40</v>
      </c>
      <c r="W9" s="5" t="str">
        <f>TabellM18[[#This Row],[Poeng '#6]]</f>
        <v/>
      </c>
    </row>
    <row r="10" spans="1:23" x14ac:dyDescent="0.4">
      <c r="A10" t="s">
        <v>60</v>
      </c>
      <c r="B10" t="s">
        <v>8</v>
      </c>
      <c r="C10">
        <v>5</v>
      </c>
      <c r="D10" s="5">
        <f>IF(TabellM18[[#This Row],[Plassering '#1]]="","",VLOOKUP(TabellM18[[#This Row],[Plassering '#1]],Poeng[],2,FALSE))</f>
        <v>45</v>
      </c>
      <c r="E10" s="5">
        <v>8</v>
      </c>
      <c r="F10" s="5">
        <f>IF(TabellM18[[#This Row],[Plassering '#2]]="","",VLOOKUP(TabellM18[[#This Row],[Plassering '#2]],Poeng[],2,FALSE))</f>
        <v>32</v>
      </c>
      <c r="G10" s="5"/>
      <c r="H10" s="5" t="str">
        <f>IF(TabellM18[[#This Row],[Plassering '#3]]="","",VLOOKUP(TabellM18[[#This Row],[Plassering '#3]],Poeng[],2,FALSE))</f>
        <v/>
      </c>
      <c r="I10" s="5">
        <v>7</v>
      </c>
      <c r="J10" s="5">
        <f>IF(TabellM18[[#This Row],[Plassering '#4]]="","",VLOOKUP(TabellM18[[#This Row],[Plassering '#4]],Poeng[],2,FALSE))</f>
        <v>36</v>
      </c>
      <c r="K10" s="5">
        <v>7</v>
      </c>
      <c r="L10" s="5">
        <f>IF(TabellM18[[#This Row],[Plassering '#5]]="","",VLOOKUP(TabellM18[[#This Row],[Plassering '#5]],Poeng[],2,FALSE))</f>
        <v>36</v>
      </c>
      <c r="M10" s="5">
        <v>5</v>
      </c>
      <c r="N10" s="5">
        <f>IF(TabellM18[[#This Row],[Plassering '#6]]="","",VLOOKUP(TabellM18[[#This Row],[Plassering '#6]],Poeng[],2,FALSE))</f>
        <v>45</v>
      </c>
      <c r="O10" s="5" cm="1">
        <f t="array" ref="O10">IF(6-(COUNTBLANK(TabellM18[[#This Row],[P1]:[P6]]))&lt;4,"",SUM(LARGE(TabellM18[[#This Row],[P1]:[P6]],{1,2,3,4})))</f>
        <v>162</v>
      </c>
      <c r="P10" s="10" cm="1">
        <f t="array" ref="P10">IF(6-(COUNTBLANK(TabellM18[[#This Row],[P1]:[P6]]))&lt;4,SUM(TabellM18[[#This Row],[P1]:[P6]]),SUM(LARGE(TabellM18[[#This Row],[P1]:[P6]],{1,2,3,4})))</f>
        <v>162</v>
      </c>
      <c r="Q10" s="5">
        <f>IF(TabellM18[[#This Row],[Poeng Tellende]]="","",RANK(TabellM18[ [#This Row],[Poeng Tellende] ],TabellM18[Poeng Tellende],0))</f>
        <v>5</v>
      </c>
      <c r="R10" s="5">
        <f>TabellM18[[#This Row],[Poeng '#1]]</f>
        <v>45</v>
      </c>
      <c r="S10" s="5">
        <f>TabellM18[[#This Row],[Poeng '#2]]</f>
        <v>32</v>
      </c>
      <c r="T10" s="5" t="str">
        <f>TabellM18[[#This Row],[Poeng '#3]]</f>
        <v/>
      </c>
      <c r="U10" s="5">
        <f>TabellM18[[#This Row],[Poeng '#4]]</f>
        <v>36</v>
      </c>
      <c r="V10" s="5">
        <f>TabellM18[[#This Row],[Poeng '#5]]</f>
        <v>36</v>
      </c>
      <c r="W10" s="5">
        <f>TabellM18[[#This Row],[Poeng '#6]]</f>
        <v>45</v>
      </c>
    </row>
    <row r="11" spans="1:23" x14ac:dyDescent="0.4">
      <c r="A11" t="s">
        <v>65</v>
      </c>
      <c r="B11" t="s">
        <v>6</v>
      </c>
      <c r="C11">
        <v>10</v>
      </c>
      <c r="D11" s="5">
        <f>IF(TabellM18[[#This Row],[Plassering '#1]]="","",VLOOKUP(TabellM18[[#This Row],[Plassering '#1]],Poeng[],2,FALSE))</f>
        <v>26</v>
      </c>
      <c r="E11" s="5">
        <v>7</v>
      </c>
      <c r="F11" s="5">
        <f>IF(TabellM18[[#This Row],[Plassering '#2]]="","",VLOOKUP(TabellM18[[#This Row],[Plassering '#2]],Poeng[],2,FALSE))</f>
        <v>36</v>
      </c>
      <c r="G11" s="5">
        <v>6</v>
      </c>
      <c r="H11" s="5">
        <f>IF(TabellM18[[#This Row],[Plassering '#3]]="","",VLOOKUP(TabellM18[[#This Row],[Plassering '#3]],Poeng[],2,FALSE))</f>
        <v>40</v>
      </c>
      <c r="I11" s="5">
        <v>9</v>
      </c>
      <c r="J11" s="5">
        <f>IF(TabellM18[[#This Row],[Plassering '#4]]="","",VLOOKUP(TabellM18[[#This Row],[Plassering '#4]],Poeng[],2,FALSE))</f>
        <v>29</v>
      </c>
      <c r="K11" s="5"/>
      <c r="L11" s="5" t="str">
        <f>IF(TabellM18[[#This Row],[Plassering '#5]]="","",VLOOKUP(TabellM18[[#This Row],[Plassering '#5]],Poeng[],2,FALSE))</f>
        <v/>
      </c>
      <c r="M11" s="5"/>
      <c r="N11" s="5" t="str">
        <f>IF(TabellM18[[#This Row],[Plassering '#6]]="","",VLOOKUP(TabellM18[[#This Row],[Plassering '#6]],Poeng[],2,FALSE))</f>
        <v/>
      </c>
      <c r="O11" s="5" cm="1">
        <f t="array" ref="O11">IF(6-(COUNTBLANK(TabellM18[[#This Row],[P1]:[P6]]))&lt;4,"",SUM(LARGE(TabellM18[[#This Row],[P1]:[P6]],{1,2,3,4})))</f>
        <v>131</v>
      </c>
      <c r="P11" s="10" cm="1">
        <f t="array" ref="P11">IF(6-(COUNTBLANK(TabellM18[[#This Row],[P1]:[P6]]))&lt;4,SUM(TabellM18[[#This Row],[P1]:[P6]]),SUM(LARGE(TabellM18[[#This Row],[P1]:[P6]],{1,2,3,4})))</f>
        <v>131</v>
      </c>
      <c r="Q11" s="5">
        <f>IF(TabellM18[[#This Row],[Poeng Tellende]]="","",RANK(TabellM18[ [#This Row],[Poeng Tellende] ],TabellM18[Poeng Tellende],0))</f>
        <v>6</v>
      </c>
      <c r="R11" s="5">
        <f>TabellM18[[#This Row],[Poeng '#1]]</f>
        <v>26</v>
      </c>
      <c r="S11" s="5">
        <f>TabellM18[[#This Row],[Poeng '#2]]</f>
        <v>36</v>
      </c>
      <c r="T11" s="5">
        <f>TabellM18[[#This Row],[Poeng '#3]]</f>
        <v>40</v>
      </c>
      <c r="U11" s="5">
        <f>TabellM18[[#This Row],[Poeng '#4]]</f>
        <v>29</v>
      </c>
      <c r="V11" s="5" t="str">
        <f>TabellM18[[#This Row],[Poeng '#5]]</f>
        <v/>
      </c>
      <c r="W11" s="5" t="str">
        <f>TabellM18[[#This Row],[Poeng '#6]]</f>
        <v/>
      </c>
    </row>
    <row r="12" spans="1:23" x14ac:dyDescent="0.4">
      <c r="A12" t="s">
        <v>63</v>
      </c>
      <c r="B12" t="s">
        <v>26</v>
      </c>
      <c r="C12">
        <v>8</v>
      </c>
      <c r="D12" s="5">
        <f>IF(TabellM18[[#This Row],[Plassering '#1]]="","",VLOOKUP(TabellM18[[#This Row],[Plassering '#1]],Poeng[],2,FALSE))</f>
        <v>32</v>
      </c>
      <c r="E12" s="5"/>
      <c r="F12" s="5" t="str">
        <f>IF(TabellM18[[#This Row],[Plassering '#2]]="","",VLOOKUP(TabellM18[[#This Row],[Plassering '#2]],Poeng[],2,FALSE))</f>
        <v/>
      </c>
      <c r="G12" s="5">
        <v>7</v>
      </c>
      <c r="H12" s="5">
        <f>IF(TabellM18[[#This Row],[Plassering '#3]]="","",VLOOKUP(TabellM18[[#This Row],[Plassering '#3]],Poeng[],2,FALSE))</f>
        <v>36</v>
      </c>
      <c r="I12" s="5">
        <v>12</v>
      </c>
      <c r="J12" s="5">
        <f>IF(TabellM18[[#This Row],[Plassering '#4]]="","",VLOOKUP(TabellM18[[#This Row],[Plassering '#4]],Poeng[],2,FALSE))</f>
        <v>22</v>
      </c>
      <c r="K12" s="5"/>
      <c r="L12" s="5" t="str">
        <f>IF(TabellM18[[#This Row],[Plassering '#5]]="","",VLOOKUP(TabellM18[[#This Row],[Plassering '#5]],Poeng[],2,FALSE))</f>
        <v/>
      </c>
      <c r="M12" s="5">
        <v>6</v>
      </c>
      <c r="N12" s="5">
        <f>IF(TabellM18[[#This Row],[Plassering '#6]]="","",VLOOKUP(TabellM18[[#This Row],[Plassering '#6]],Poeng[],2,FALSE))</f>
        <v>40</v>
      </c>
      <c r="O12" s="5" cm="1">
        <f t="array" ref="O12">IF(6-(COUNTBLANK(TabellM18[[#This Row],[P1]:[P6]]))&lt;4,"",SUM(LARGE(TabellM18[[#This Row],[P1]:[P6]],{1,2,3,4})))</f>
        <v>130</v>
      </c>
      <c r="P12" s="10" cm="1">
        <f t="array" ref="P12">IF(6-(COUNTBLANK(TabellM18[[#This Row],[P1]:[P6]]))&lt;4,SUM(TabellM18[[#This Row],[P1]:[P6]]),SUM(LARGE(TabellM18[[#This Row],[P1]:[P6]],{1,2,3,4})))</f>
        <v>130</v>
      </c>
      <c r="Q12" s="5">
        <f>IF(TabellM18[[#This Row],[Poeng Tellende]]="","",RANK(TabellM18[ [#This Row],[Poeng Tellende] ],TabellM18[Poeng Tellende],0))</f>
        <v>7</v>
      </c>
      <c r="R12" s="5">
        <f>TabellM18[[#This Row],[Poeng '#1]]</f>
        <v>32</v>
      </c>
      <c r="S12" s="5" t="str">
        <f>TabellM18[[#This Row],[Poeng '#2]]</f>
        <v/>
      </c>
      <c r="T12" s="5">
        <f>TabellM18[[#This Row],[Poeng '#3]]</f>
        <v>36</v>
      </c>
      <c r="U12" s="5">
        <f>TabellM18[[#This Row],[Poeng '#4]]</f>
        <v>22</v>
      </c>
      <c r="V12" s="5" t="str">
        <f>TabellM18[[#This Row],[Poeng '#5]]</f>
        <v/>
      </c>
      <c r="W12" s="5">
        <f>TabellM18[[#This Row],[Poeng '#6]]</f>
        <v>40</v>
      </c>
    </row>
    <row r="13" spans="1:23" x14ac:dyDescent="0.4">
      <c r="A13" t="s">
        <v>315</v>
      </c>
      <c r="B13" t="s">
        <v>6</v>
      </c>
      <c r="C13" s="5"/>
      <c r="D13" s="5" t="str">
        <f>IF(TabellM18[[#This Row],[Plassering '#1]]="","",VLOOKUP(TabellM18[[#This Row],[Plassering '#1]],Poeng[],2,FALSE))</f>
        <v/>
      </c>
      <c r="E13" s="5"/>
      <c r="F13" s="5" t="str">
        <f>IF(TabellM18[[#This Row],[Plassering '#2]]="","",VLOOKUP(TabellM18[[#This Row],[Plassering '#2]],Poeng[],2,FALSE))</f>
        <v/>
      </c>
      <c r="G13" s="5"/>
      <c r="H13" s="5" t="str">
        <f>IF(TabellM18[[#This Row],[Plassering '#3]]="","",VLOOKUP(TabellM18[[#This Row],[Plassering '#3]],Poeng[],2,FALSE))</f>
        <v/>
      </c>
      <c r="I13" s="5">
        <v>5</v>
      </c>
      <c r="J13" s="5">
        <f>IF(TabellM18[[#This Row],[Plassering '#4]]="","",VLOOKUP(TabellM18[[#This Row],[Plassering '#4]],Poeng[],2,FALSE))</f>
        <v>45</v>
      </c>
      <c r="K13" s="5">
        <v>3</v>
      </c>
      <c r="L13" s="5">
        <f>IF(TabellM18[[#This Row],[Plassering '#5]]="","",VLOOKUP(TabellM18[[#This Row],[Plassering '#5]],Poeng[],2,FALSE))</f>
        <v>60</v>
      </c>
      <c r="M13" s="5">
        <v>2</v>
      </c>
      <c r="N13" s="5">
        <f>IF(TabellM18[[#This Row],[Plassering '#6]]="","",VLOOKUP(TabellM18[[#This Row],[Plassering '#6]],Poeng[],2,FALSE))</f>
        <v>80</v>
      </c>
      <c r="O13" s="5" t="str" cm="1">
        <f t="array" ref="O13">IF(6-(COUNTBLANK(TabellM18[[#This Row],[P1]:[P6]]))&lt;4,"",SUM(LARGE(TabellM18[[#This Row],[P1]:[P6]],{1,2,3,4})))</f>
        <v/>
      </c>
      <c r="P13" s="10" cm="1">
        <f t="array" ref="P13">IF(6-(COUNTBLANK(TabellM18[[#This Row],[P1]:[P6]]))&lt;4,SUM(TabellM18[[#This Row],[P1]:[P6]]),SUM(LARGE(TabellM18[[#This Row],[P1]:[P6]],{1,2,3,4})))</f>
        <v>185</v>
      </c>
      <c r="Q13" s="5" t="str">
        <f>IF(TabellM18[[#This Row],[Poeng Tellende]]="","",RANK(TabellM18[ [#This Row],[Poeng Tellende] ],TabellM18[Poeng Tellende],0))</f>
        <v/>
      </c>
      <c r="R13" s="5" t="str">
        <f>TabellM18[[#This Row],[Poeng '#1]]</f>
        <v/>
      </c>
      <c r="S13" s="5" t="str">
        <f>TabellM18[[#This Row],[Poeng '#2]]</f>
        <v/>
      </c>
      <c r="T13" s="5" t="str">
        <f>TabellM18[[#This Row],[Poeng '#3]]</f>
        <v/>
      </c>
      <c r="U13" s="5">
        <f>TabellM18[[#This Row],[Poeng '#4]]</f>
        <v>45</v>
      </c>
      <c r="V13" s="5">
        <f>TabellM18[[#This Row],[Poeng '#5]]</f>
        <v>60</v>
      </c>
      <c r="W13" s="5">
        <f>TabellM18[[#This Row],[Poeng '#6]]</f>
        <v>80</v>
      </c>
    </row>
    <row r="14" spans="1:23" x14ac:dyDescent="0.4">
      <c r="A14" t="s">
        <v>62</v>
      </c>
      <c r="B14" t="s">
        <v>8</v>
      </c>
      <c r="C14">
        <v>7</v>
      </c>
      <c r="D14" s="5">
        <f>IF(TabellM18[[#This Row],[Plassering '#1]]="","",VLOOKUP(TabellM18[[#This Row],[Plassering '#1]],Poeng[],2,FALSE))</f>
        <v>36</v>
      </c>
      <c r="E14" s="5"/>
      <c r="F14" s="5" t="str">
        <f>IF(TabellM18[[#This Row],[Plassering '#2]]="","",VLOOKUP(TabellM18[[#This Row],[Plassering '#2]],Poeng[],2,FALSE))</f>
        <v/>
      </c>
      <c r="G14" s="5"/>
      <c r="H14" s="5" t="str">
        <f>IF(TabellM18[[#This Row],[Plassering '#3]]="","",VLOOKUP(TabellM18[[#This Row],[Plassering '#3]],Poeng[],2,FALSE))</f>
        <v/>
      </c>
      <c r="I14" s="5">
        <v>10</v>
      </c>
      <c r="J14" s="5">
        <f>IF(TabellM18[[#This Row],[Plassering '#4]]="","",VLOOKUP(TabellM18[[#This Row],[Plassering '#4]],Poeng[],2,FALSE))</f>
        <v>26</v>
      </c>
      <c r="K14" s="5"/>
      <c r="L14" s="5" t="str">
        <f>IF(TabellM18[[#This Row],[Plassering '#5]]="","",VLOOKUP(TabellM18[[#This Row],[Plassering '#5]],Poeng[],2,FALSE))</f>
        <v/>
      </c>
      <c r="M14" s="5">
        <v>7</v>
      </c>
      <c r="N14" s="5">
        <f>IF(TabellM18[[#This Row],[Plassering '#6]]="","",VLOOKUP(TabellM18[[#This Row],[Plassering '#6]],Poeng[],2,FALSE))</f>
        <v>36</v>
      </c>
      <c r="O14" s="5" t="str" cm="1">
        <f t="array" ref="O14">IF(6-(COUNTBLANK(TabellM18[[#This Row],[P1]:[P6]]))&lt;4,"",SUM(LARGE(TabellM18[[#This Row],[P1]:[P6]],{1,2,3,4})))</f>
        <v/>
      </c>
      <c r="P14" s="10" cm="1">
        <f t="array" ref="P14">IF(6-(COUNTBLANK(TabellM18[[#This Row],[P1]:[P6]]))&lt;4,SUM(TabellM18[[#This Row],[P1]:[P6]]),SUM(LARGE(TabellM18[[#This Row],[P1]:[P6]],{1,2,3,4})))</f>
        <v>98</v>
      </c>
      <c r="Q14" s="5" t="str">
        <f>IF(TabellM18[[#This Row],[Poeng Tellende]]="","",RANK(TabellM18[ [#This Row],[Poeng Tellende] ],TabellM18[Poeng Tellende],0))</f>
        <v/>
      </c>
      <c r="R14" s="5">
        <f>TabellM18[[#This Row],[Poeng '#1]]</f>
        <v>36</v>
      </c>
      <c r="S14" s="5" t="str">
        <f>TabellM18[[#This Row],[Poeng '#2]]</f>
        <v/>
      </c>
      <c r="T14" s="5" t="str">
        <f>TabellM18[[#This Row],[Poeng '#3]]</f>
        <v/>
      </c>
      <c r="U14" s="5">
        <f>TabellM18[[#This Row],[Poeng '#4]]</f>
        <v>26</v>
      </c>
      <c r="V14" s="5" t="str">
        <f>TabellM18[[#This Row],[Poeng '#5]]</f>
        <v/>
      </c>
      <c r="W14" s="5">
        <f>TabellM18[[#This Row],[Poeng '#6]]</f>
        <v>36</v>
      </c>
    </row>
    <row r="15" spans="1:23" x14ac:dyDescent="0.4">
      <c r="A15" t="s">
        <v>266</v>
      </c>
      <c r="B15" t="s">
        <v>21</v>
      </c>
      <c r="C15" s="5"/>
      <c r="D15" s="5" t="str">
        <f>IF(TabellM18[[#This Row],[Plassering '#1]]="","",VLOOKUP(TabellM18[[#This Row],[Plassering '#1]],Poeng[],2,FALSE))</f>
        <v/>
      </c>
      <c r="E15" s="5">
        <v>4</v>
      </c>
      <c r="F15" s="5">
        <f>IF(TabellM18[[#This Row],[Plassering '#2]]="","",VLOOKUP(TabellM18[[#This Row],[Plassering '#2]],Poeng[],2,FALSE))</f>
        <v>50</v>
      </c>
      <c r="G15" s="5"/>
      <c r="H15" s="5" t="str">
        <f>IF(TabellM18[[#This Row],[Plassering '#3]]="","",VLOOKUP(TabellM18[[#This Row],[Plassering '#3]],Poeng[],2,FALSE))</f>
        <v/>
      </c>
      <c r="I15" s="5"/>
      <c r="J15" s="5" t="str">
        <f>IF(TabellM18[[#This Row],[Plassering '#4]]="","",VLOOKUP(TabellM18[[#This Row],[Plassering '#4]],Poeng[],2,FALSE))</f>
        <v/>
      </c>
      <c r="K15" s="5">
        <v>1</v>
      </c>
      <c r="L15" s="5">
        <f>IF(TabellM18[[#This Row],[Plassering '#5]]="","",VLOOKUP(TabellM18[[#This Row],[Plassering '#5]],Poeng[],2,FALSE))</f>
        <v>100</v>
      </c>
      <c r="M15" s="5"/>
      <c r="N15" s="5" t="str">
        <f>IF(TabellM18[[#This Row],[Plassering '#6]]="","",VLOOKUP(TabellM18[[#This Row],[Plassering '#6]],Poeng[],2,FALSE))</f>
        <v/>
      </c>
      <c r="O15" s="5" t="str" cm="1">
        <f t="array" ref="O15">IF(6-(COUNTBLANK(TabellM18[[#This Row],[P1]:[P6]]))&lt;4,"",SUM(LARGE(TabellM18[[#This Row],[P1]:[P6]],{1,2,3,4})))</f>
        <v/>
      </c>
      <c r="P15" s="10" cm="1">
        <f t="array" ref="P15">IF(6-(COUNTBLANK(TabellM18[[#This Row],[P1]:[P6]]))&lt;4,SUM(TabellM18[[#This Row],[P1]:[P6]]),SUM(LARGE(TabellM18[[#This Row],[P1]:[P6]],{1,2,3,4})))</f>
        <v>150</v>
      </c>
      <c r="Q15" s="5" t="str">
        <f>IF(TabellM18[[#This Row],[Poeng Tellende]]="","",RANK(TabellM18[ [#This Row],[Poeng Tellende] ],TabellM18[Poeng Tellende],0))</f>
        <v/>
      </c>
      <c r="R15" s="5" t="str">
        <f>TabellM18[[#This Row],[Poeng '#1]]</f>
        <v/>
      </c>
      <c r="S15" s="5">
        <f>TabellM18[[#This Row],[Poeng '#2]]</f>
        <v>50</v>
      </c>
      <c r="T15" s="5" t="str">
        <f>TabellM18[[#This Row],[Poeng '#3]]</f>
        <v/>
      </c>
      <c r="U15" s="5" t="str">
        <f>TabellM18[[#This Row],[Poeng '#4]]</f>
        <v/>
      </c>
      <c r="V15" s="5">
        <f>TabellM18[[#This Row],[Poeng '#5]]</f>
        <v>100</v>
      </c>
      <c r="W15" s="5" t="str">
        <f>TabellM18[[#This Row],[Poeng '#6]]</f>
        <v/>
      </c>
    </row>
    <row r="16" spans="1:23" x14ac:dyDescent="0.4">
      <c r="A16" t="s">
        <v>59</v>
      </c>
      <c r="B16" t="s">
        <v>25</v>
      </c>
      <c r="C16">
        <v>4</v>
      </c>
      <c r="D16" s="5">
        <f>IF(TabellM18[[#This Row],[Plassering '#1]]="","",VLOOKUP(TabellM18[[#This Row],[Plassering '#1]],Poeng[],2,FALSE))</f>
        <v>50</v>
      </c>
      <c r="E16" s="5">
        <v>5</v>
      </c>
      <c r="F16" s="5">
        <f>IF(TabellM18[[#This Row],[Plassering '#2]]="","",VLOOKUP(TabellM18[[#This Row],[Plassering '#2]],Poeng[],2,FALSE))</f>
        <v>45</v>
      </c>
      <c r="G16" s="5">
        <v>4</v>
      </c>
      <c r="H16" s="5">
        <f>IF(TabellM18[[#This Row],[Plassering '#3]]="","",VLOOKUP(TabellM18[[#This Row],[Plassering '#3]],Poeng[],2,FALSE))</f>
        <v>50</v>
      </c>
      <c r="I16" s="5"/>
      <c r="J16" s="5" t="str">
        <f>IF(TabellM18[[#This Row],[Plassering '#4]]="","",VLOOKUP(TabellM18[[#This Row],[Plassering '#4]],Poeng[],2,FALSE))</f>
        <v/>
      </c>
      <c r="K16" s="5"/>
      <c r="L16" s="5" t="str">
        <f>IF(TabellM18[[#This Row],[Plassering '#5]]="","",VLOOKUP(TabellM18[[#This Row],[Plassering '#5]],Poeng[],2,FALSE))</f>
        <v/>
      </c>
      <c r="M16" s="5"/>
      <c r="N16" s="5" t="str">
        <f>IF(TabellM18[[#This Row],[Plassering '#6]]="","",VLOOKUP(TabellM18[[#This Row],[Plassering '#6]],Poeng[],2,FALSE))</f>
        <v/>
      </c>
      <c r="O16" s="5" t="str" cm="1">
        <f t="array" ref="O16">IF(6-(COUNTBLANK(TabellM18[[#This Row],[P1]:[P6]]))&lt;4,"",SUM(LARGE(TabellM18[[#This Row],[P1]:[P6]],{1,2,3,4})))</f>
        <v/>
      </c>
      <c r="P16" s="10" cm="1">
        <f t="array" ref="P16">IF(6-(COUNTBLANK(TabellM18[[#This Row],[P1]:[P6]]))&lt;4,SUM(TabellM18[[#This Row],[P1]:[P6]]),SUM(LARGE(TabellM18[[#This Row],[P1]:[P6]],{1,2,3,4})))</f>
        <v>145</v>
      </c>
      <c r="Q16" s="5" t="str">
        <f>IF(TabellM18[[#This Row],[Poeng Tellende]]="","",RANK(TabellM18[ [#This Row],[Poeng Tellende] ],TabellM18[Poeng Tellende],0))</f>
        <v/>
      </c>
      <c r="R16" s="5">
        <f>TabellM18[[#This Row],[Poeng '#1]]</f>
        <v>50</v>
      </c>
      <c r="S16" s="5">
        <f>TabellM18[[#This Row],[Poeng '#2]]</f>
        <v>45</v>
      </c>
      <c r="T16" s="5">
        <f>TabellM18[[#This Row],[Poeng '#3]]</f>
        <v>50</v>
      </c>
      <c r="U16" s="5" t="str">
        <f>TabellM18[[#This Row],[Poeng '#4]]</f>
        <v/>
      </c>
      <c r="V16" s="5" t="str">
        <f>TabellM18[[#This Row],[Poeng '#5]]</f>
        <v/>
      </c>
      <c r="W16" s="5" t="str">
        <f>TabellM18[[#This Row],[Poeng '#6]]</f>
        <v/>
      </c>
    </row>
    <row r="17" spans="1:23" x14ac:dyDescent="0.4">
      <c r="A17" t="s">
        <v>58</v>
      </c>
      <c r="B17" t="s">
        <v>23</v>
      </c>
      <c r="C17">
        <v>3</v>
      </c>
      <c r="D17" s="5">
        <f>IF(TabellM18[[#This Row],[Plassering '#1]]="","",VLOOKUP(TabellM18[[#This Row],[Plassering '#1]],Poeng[],2,FALSE))</f>
        <v>60</v>
      </c>
      <c r="E17" s="5">
        <v>3</v>
      </c>
      <c r="F17" s="5">
        <f>IF(TabellM18[[#This Row],[Plassering '#2]]="","",VLOOKUP(TabellM18[[#This Row],[Plassering '#2]],Poeng[],2,FALSE))</f>
        <v>60</v>
      </c>
      <c r="G17" s="5"/>
      <c r="H17" s="5" t="str">
        <f>IF(TabellM18[[#This Row],[Plassering '#3]]="","",VLOOKUP(TabellM18[[#This Row],[Plassering '#3]],Poeng[],2,FALSE))</f>
        <v/>
      </c>
      <c r="I17" s="5"/>
      <c r="J17" s="5" t="str">
        <f>IF(TabellM18[[#This Row],[Plassering '#4]]="","",VLOOKUP(TabellM18[[#This Row],[Plassering '#4]],Poeng[],2,FALSE))</f>
        <v/>
      </c>
      <c r="K17" s="5"/>
      <c r="L17" s="5" t="str">
        <f>IF(TabellM18[[#This Row],[Plassering '#5]]="","",VLOOKUP(TabellM18[[#This Row],[Plassering '#5]],Poeng[],2,FALSE))</f>
        <v/>
      </c>
      <c r="M17" s="5"/>
      <c r="N17" s="5" t="str">
        <f>IF(TabellM18[[#This Row],[Plassering '#6]]="","",VLOOKUP(TabellM18[[#This Row],[Plassering '#6]],Poeng[],2,FALSE))</f>
        <v/>
      </c>
      <c r="O17" s="5" t="str" cm="1">
        <f t="array" ref="O17">IF(6-(COUNTBLANK(TabellM18[[#This Row],[P1]:[P6]]))&lt;4,"",SUM(LARGE(TabellM18[[#This Row],[P1]:[P6]],{1,2,3,4})))</f>
        <v/>
      </c>
      <c r="P17" s="10" cm="1">
        <f t="array" ref="P17">IF(6-(COUNTBLANK(TabellM18[[#This Row],[P1]:[P6]]))&lt;4,SUM(TabellM18[[#This Row],[P1]:[P6]]),SUM(LARGE(TabellM18[[#This Row],[P1]:[P6]],{1,2,3,4})))</f>
        <v>120</v>
      </c>
      <c r="Q17" s="5" t="str">
        <f>IF(TabellM18[[#This Row],[Poeng Tellende]]="","",RANK(TabellM18[ [#This Row],[Poeng Tellende] ],TabellM18[Poeng Tellende],0))</f>
        <v/>
      </c>
      <c r="R17" s="5">
        <f>TabellM18[[#This Row],[Poeng '#1]]</f>
        <v>60</v>
      </c>
      <c r="S17" s="5">
        <f>TabellM18[[#This Row],[Poeng '#2]]</f>
        <v>60</v>
      </c>
      <c r="T17" s="5" t="str">
        <f>TabellM18[[#This Row],[Poeng '#3]]</f>
        <v/>
      </c>
      <c r="U17" s="5" t="str">
        <f>TabellM18[[#This Row],[Poeng '#4]]</f>
        <v/>
      </c>
      <c r="V17" s="5" t="str">
        <f>TabellM18[[#This Row],[Poeng '#5]]</f>
        <v/>
      </c>
      <c r="W17" s="5" t="str">
        <f>TabellM18[[#This Row],[Poeng '#6]]</f>
        <v/>
      </c>
    </row>
    <row r="18" spans="1:23" x14ac:dyDescent="0.4">
      <c r="A18" t="s">
        <v>64</v>
      </c>
      <c r="B18" t="s">
        <v>6</v>
      </c>
      <c r="C18">
        <v>9</v>
      </c>
      <c r="D18" s="5">
        <f>IF(TabellM18[[#This Row],[Plassering '#1]]="","",VLOOKUP(TabellM18[[#This Row],[Plassering '#1]],Poeng[],2,FALSE))</f>
        <v>29</v>
      </c>
      <c r="E18" s="5"/>
      <c r="F18" s="5" t="str">
        <f>IF(TabellM18[[#This Row],[Plassering '#2]]="","",VLOOKUP(TabellM18[[#This Row],[Plassering '#2]],Poeng[],2,FALSE))</f>
        <v/>
      </c>
      <c r="G18" s="5">
        <v>5</v>
      </c>
      <c r="H18" s="5">
        <f>IF(TabellM18[[#This Row],[Plassering '#3]]="","",VLOOKUP(TabellM18[[#This Row],[Plassering '#3]],Poeng[],2,FALSE))</f>
        <v>45</v>
      </c>
      <c r="I18" s="5">
        <v>6</v>
      </c>
      <c r="J18" s="5">
        <f>IF(TabellM18[[#This Row],[Plassering '#4]]="","",VLOOKUP(TabellM18[[#This Row],[Plassering '#4]],Poeng[],2,FALSE))</f>
        <v>40</v>
      </c>
      <c r="K18" s="5"/>
      <c r="L18" s="5" t="str">
        <f>IF(TabellM18[[#This Row],[Plassering '#5]]="","",VLOOKUP(TabellM18[[#This Row],[Plassering '#5]],Poeng[],2,FALSE))</f>
        <v/>
      </c>
      <c r="M18" s="5"/>
      <c r="N18" s="5" t="str">
        <f>IF(TabellM18[[#This Row],[Plassering '#6]]="","",VLOOKUP(TabellM18[[#This Row],[Plassering '#6]],Poeng[],2,FALSE))</f>
        <v/>
      </c>
      <c r="O18" s="5" t="str" cm="1">
        <f t="array" ref="O18">IF(6-(COUNTBLANK(TabellM18[[#This Row],[P1]:[P6]]))&lt;4,"",SUM(LARGE(TabellM18[[#This Row],[P1]:[P6]],{1,2,3,4})))</f>
        <v/>
      </c>
      <c r="P18" s="10" cm="1">
        <f t="array" ref="P18">IF(6-(COUNTBLANK(TabellM18[[#This Row],[P1]:[P6]]))&lt;4,SUM(TabellM18[[#This Row],[P1]:[P6]]),SUM(LARGE(TabellM18[[#This Row],[P1]:[P6]],{1,2,3,4})))</f>
        <v>114</v>
      </c>
      <c r="Q18" s="5" t="str">
        <f>IF(TabellM18[[#This Row],[Poeng Tellende]]="","",RANK(TabellM18[ [#This Row],[Poeng Tellende] ],TabellM18[Poeng Tellende],0))</f>
        <v/>
      </c>
      <c r="R18" s="5">
        <f>TabellM18[[#This Row],[Poeng '#1]]</f>
        <v>29</v>
      </c>
      <c r="S18" s="5" t="str">
        <f>TabellM18[[#This Row],[Poeng '#2]]</f>
        <v/>
      </c>
      <c r="T18" s="5">
        <f>TabellM18[[#This Row],[Poeng '#3]]</f>
        <v>45</v>
      </c>
      <c r="U18" s="5">
        <f>TabellM18[[#This Row],[Poeng '#4]]</f>
        <v>40</v>
      </c>
      <c r="V18" s="5" t="str">
        <f>TabellM18[[#This Row],[Poeng '#5]]</f>
        <v/>
      </c>
      <c r="W18" s="5" t="str">
        <f>TabellM18[[#This Row],[Poeng '#6]]</f>
        <v/>
      </c>
    </row>
    <row r="19" spans="1:23" x14ac:dyDescent="0.4">
      <c r="A19" t="s">
        <v>303</v>
      </c>
      <c r="B19" t="s">
        <v>6</v>
      </c>
      <c r="C19" s="5"/>
      <c r="D19" s="5" t="str">
        <f>IF(TabellM18[[#This Row],[Plassering '#1]]="","",VLOOKUP(TabellM18[[#This Row],[Plassering '#1]],Poeng[],2,FALSE))</f>
        <v/>
      </c>
      <c r="E19" s="5"/>
      <c r="F19" s="5" t="str">
        <f>IF(TabellM18[[#This Row],[Plassering '#2]]="","",VLOOKUP(TabellM18[[#This Row],[Plassering '#2]],Poeng[],2,FALSE))</f>
        <v/>
      </c>
      <c r="G19" s="5">
        <v>8</v>
      </c>
      <c r="H19" s="5">
        <f>IF(TabellM18[[#This Row],[Plassering '#3]]="","",VLOOKUP(TabellM18[[#This Row],[Plassering '#3]],Poeng[],2,FALSE))</f>
        <v>32</v>
      </c>
      <c r="I19" s="5">
        <v>8</v>
      </c>
      <c r="J19" s="5">
        <f>IF(TabellM18[[#This Row],[Plassering '#4]]="","",VLOOKUP(TabellM18[[#This Row],[Plassering '#4]],Poeng[],2,FALSE))</f>
        <v>32</v>
      </c>
      <c r="K19" s="5"/>
      <c r="L19" s="5" t="str">
        <f>IF(TabellM18[[#This Row],[Plassering '#5]]="","",VLOOKUP(TabellM18[[#This Row],[Plassering '#5]],Poeng[],2,FALSE))</f>
        <v/>
      </c>
      <c r="M19" s="5"/>
      <c r="N19" s="5" t="str">
        <f>IF(TabellM18[[#This Row],[Plassering '#6]]="","",VLOOKUP(TabellM18[[#This Row],[Plassering '#6]],Poeng[],2,FALSE))</f>
        <v/>
      </c>
      <c r="O19" s="5" t="str" cm="1">
        <f t="array" ref="O19">IF(6-(COUNTBLANK(TabellM18[[#This Row],[P1]:[P6]]))&lt;4,"",SUM(LARGE(TabellM18[[#This Row],[P1]:[P6]],{1,2,3,4})))</f>
        <v/>
      </c>
      <c r="P19" s="10" cm="1">
        <f t="array" ref="P19">IF(6-(COUNTBLANK(TabellM18[[#This Row],[P1]:[P6]]))&lt;4,SUM(TabellM18[[#This Row],[P1]:[P6]]),SUM(LARGE(TabellM18[[#This Row],[P1]:[P6]],{1,2,3,4})))</f>
        <v>64</v>
      </c>
      <c r="Q19" s="5" t="str">
        <f>IF(TabellM18[[#This Row],[Poeng Tellende]]="","",RANK(TabellM18[ [#This Row],[Poeng Tellende] ],TabellM18[Poeng Tellende],0))</f>
        <v/>
      </c>
      <c r="R19" s="5" t="str">
        <f>TabellM18[[#This Row],[Poeng '#1]]</f>
        <v/>
      </c>
      <c r="S19" s="5" t="str">
        <f>TabellM18[[#This Row],[Poeng '#2]]</f>
        <v/>
      </c>
      <c r="T19" s="5">
        <f>TabellM18[[#This Row],[Poeng '#3]]</f>
        <v>32</v>
      </c>
      <c r="U19" s="5">
        <f>TabellM18[[#This Row],[Poeng '#4]]</f>
        <v>32</v>
      </c>
      <c r="V19" s="5" t="str">
        <f>TabellM18[[#This Row],[Poeng '#5]]</f>
        <v/>
      </c>
      <c r="W19" s="5" t="str">
        <f>TabellM18[[#This Row],[Poeng '#6]]</f>
        <v/>
      </c>
    </row>
    <row r="20" spans="1:23" x14ac:dyDescent="0.4">
      <c r="A20" t="s">
        <v>304</v>
      </c>
      <c r="B20" t="s">
        <v>277</v>
      </c>
      <c r="C20" s="5"/>
      <c r="D20" s="5" t="str">
        <f>IF(TabellM18[[#This Row],[Plassering '#1]]="","",VLOOKUP(TabellM18[[#This Row],[Plassering '#1]],Poeng[],2,FALSE))</f>
        <v/>
      </c>
      <c r="E20" s="5"/>
      <c r="F20" s="5" t="str">
        <f>IF(TabellM18[[#This Row],[Plassering '#2]]="","",VLOOKUP(TabellM18[[#This Row],[Plassering '#2]],Poeng[],2,FALSE))</f>
        <v/>
      </c>
      <c r="G20" s="5">
        <v>9</v>
      </c>
      <c r="H20" s="5">
        <f>IF(TabellM18[[#This Row],[Plassering '#3]]="","",VLOOKUP(TabellM18[[#This Row],[Plassering '#3]],Poeng[],2,FALSE))</f>
        <v>29</v>
      </c>
      <c r="I20" s="5"/>
      <c r="J20" s="5" t="str">
        <f>IF(TabellM18[[#This Row],[Plassering '#4]]="","",VLOOKUP(TabellM18[[#This Row],[Plassering '#4]],Poeng[],2,FALSE))</f>
        <v/>
      </c>
      <c r="K20" s="5"/>
      <c r="L20" s="5" t="str">
        <f>IF(TabellM18[[#This Row],[Plassering '#5]]="","",VLOOKUP(TabellM18[[#This Row],[Plassering '#5]],Poeng[],2,FALSE))</f>
        <v/>
      </c>
      <c r="M20" s="5"/>
      <c r="N20" s="5" t="str">
        <f>IF(TabellM18[[#This Row],[Plassering '#6]]="","",VLOOKUP(TabellM18[[#This Row],[Plassering '#6]],Poeng[],2,FALSE))</f>
        <v/>
      </c>
      <c r="O20" s="5" t="str" cm="1">
        <f t="array" ref="O20">IF(6-(COUNTBLANK(TabellM18[[#This Row],[P1]:[P6]]))&lt;4,"",SUM(LARGE(TabellM18[[#This Row],[P1]:[P6]],{1,2,3,4})))</f>
        <v/>
      </c>
      <c r="P20" s="10" cm="1">
        <f t="array" ref="P20">IF(6-(COUNTBLANK(TabellM18[[#This Row],[P1]:[P6]]))&lt;4,SUM(TabellM18[[#This Row],[P1]:[P6]]),SUM(LARGE(TabellM18[[#This Row],[P1]:[P6]],{1,2,3,4})))</f>
        <v>29</v>
      </c>
      <c r="Q20" s="5" t="str">
        <f>IF(TabellM18[[#This Row],[Poeng Tellende]]="","",RANK(TabellM18[ [#This Row],[Poeng Tellende] ],TabellM18[Poeng Tellende],0))</f>
        <v/>
      </c>
      <c r="R20" s="5" t="str">
        <f>TabellM18[[#This Row],[Poeng '#1]]</f>
        <v/>
      </c>
      <c r="S20" s="5" t="str">
        <f>TabellM18[[#This Row],[Poeng '#2]]</f>
        <v/>
      </c>
      <c r="T20" s="5">
        <f>TabellM18[[#This Row],[Poeng '#3]]</f>
        <v>29</v>
      </c>
      <c r="U20" s="5" t="str">
        <f>TabellM18[[#This Row],[Poeng '#4]]</f>
        <v/>
      </c>
      <c r="V20" s="5" t="str">
        <f>TabellM18[[#This Row],[Poeng '#5]]</f>
        <v/>
      </c>
      <c r="W20" s="5" t="str">
        <f>TabellM18[[#This Row],[Poeng '#6]]</f>
        <v/>
      </c>
    </row>
    <row r="21" spans="1:23" x14ac:dyDescent="0.4">
      <c r="A21" t="s">
        <v>316</v>
      </c>
      <c r="B21" t="s">
        <v>317</v>
      </c>
      <c r="C21" s="5"/>
      <c r="D21" s="5" t="str">
        <f>IF(TabellM18[[#This Row],[Plassering '#1]]="","",VLOOKUP(TabellM18[[#This Row],[Plassering '#1]],Poeng[],2,FALSE))</f>
        <v/>
      </c>
      <c r="E21" s="5"/>
      <c r="F21" s="5" t="str">
        <f>IF(TabellM18[[#This Row],[Plassering '#2]]="","",VLOOKUP(TabellM18[[#This Row],[Plassering '#2]],Poeng[],2,FALSE))</f>
        <v/>
      </c>
      <c r="G21" s="5"/>
      <c r="H21" s="5" t="str">
        <f>IF(TabellM18[[#This Row],[Plassering '#3]]="","",VLOOKUP(TabellM18[[#This Row],[Plassering '#3]],Poeng[],2,FALSE))</f>
        <v/>
      </c>
      <c r="I21" s="5">
        <v>11</v>
      </c>
      <c r="J21" s="5">
        <f>IF(TabellM18[[#This Row],[Plassering '#4]]="","",VLOOKUP(TabellM18[[#This Row],[Plassering '#4]],Poeng[],2,FALSE))</f>
        <v>24</v>
      </c>
      <c r="K21" s="5"/>
      <c r="L21" s="5" t="str">
        <f>IF(TabellM18[[#This Row],[Plassering '#5]]="","",VLOOKUP(TabellM18[[#This Row],[Plassering '#5]],Poeng[],2,FALSE))</f>
        <v/>
      </c>
      <c r="M21" s="5"/>
      <c r="N21" s="5" t="str">
        <f>IF(TabellM18[[#This Row],[Plassering '#6]]="","",VLOOKUP(TabellM18[[#This Row],[Plassering '#6]],Poeng[],2,FALSE))</f>
        <v/>
      </c>
      <c r="O21" s="5" t="str" cm="1">
        <f t="array" ref="O21">IF(6-(COUNTBLANK(TabellM18[[#This Row],[P1]:[P6]]))&lt;4,"",SUM(LARGE(TabellM18[[#This Row],[P1]:[P6]],{1,2,3,4})))</f>
        <v/>
      </c>
      <c r="P21" s="10" cm="1">
        <f t="array" ref="P21">IF(6-(COUNTBLANK(TabellM18[[#This Row],[P1]:[P6]]))&lt;4,SUM(TabellM18[[#This Row],[P1]:[P6]]),SUM(LARGE(TabellM18[[#This Row],[P1]:[P6]],{1,2,3,4})))</f>
        <v>24</v>
      </c>
      <c r="Q21" s="5" t="str">
        <f>IF(TabellM18[[#This Row],[Poeng Tellende]]="","",RANK(TabellM18[ [#This Row],[Poeng Tellende] ],TabellM18[Poeng Tellende],0))</f>
        <v/>
      </c>
      <c r="R21" s="5" t="str">
        <f>TabellM18[[#This Row],[Poeng '#1]]</f>
        <v/>
      </c>
      <c r="S21" s="5" t="str">
        <f>TabellM18[[#This Row],[Poeng '#2]]</f>
        <v/>
      </c>
      <c r="T21" s="5" t="str">
        <f>TabellM18[[#This Row],[Poeng '#3]]</f>
        <v/>
      </c>
      <c r="U21" s="5">
        <f>TabellM18[[#This Row],[Poeng '#4]]</f>
        <v>24</v>
      </c>
      <c r="V21" s="5" t="str">
        <f>TabellM18[[#This Row],[Poeng '#5]]</f>
        <v/>
      </c>
      <c r="W21" s="5" t="str">
        <f>TabellM18[[#This Row],[Poeng '#6]]</f>
        <v/>
      </c>
    </row>
    <row r="22" spans="1:23" x14ac:dyDescent="0.4">
      <c r="A22"/>
      <c r="B22"/>
      <c r="C22" s="5"/>
      <c r="D22" s="5" t="str">
        <f>IF(TabellM18[[#This Row],[Plassering '#1]]="","",VLOOKUP(TabellM18[[#This Row],[Plassering '#1]],Poeng[],2,FALSE))</f>
        <v/>
      </c>
      <c r="E22" s="5"/>
      <c r="F22" s="5" t="str">
        <f>IF(TabellM18[[#This Row],[Plassering '#2]]="","",VLOOKUP(TabellM18[[#This Row],[Plassering '#2]],Poeng[],2,FALSE))</f>
        <v/>
      </c>
      <c r="G22" s="5"/>
      <c r="H22" s="5" t="str">
        <f>IF(TabellM18[[#This Row],[Plassering '#3]]="","",VLOOKUP(TabellM18[[#This Row],[Plassering '#3]],Poeng[],2,FALSE))</f>
        <v/>
      </c>
      <c r="I22" s="5"/>
      <c r="J22" s="5" t="str">
        <f>IF(TabellM18[[#This Row],[Plassering '#4]]="","",VLOOKUP(TabellM18[[#This Row],[Plassering '#4]],Poeng[],2,FALSE))</f>
        <v/>
      </c>
      <c r="K22" s="5"/>
      <c r="L22" s="5" t="str">
        <f>IF(TabellM18[[#This Row],[Plassering '#5]]="","",VLOOKUP(TabellM18[[#This Row],[Plassering '#5]],Poeng[],2,FALSE))</f>
        <v/>
      </c>
      <c r="M22" s="5"/>
      <c r="N22" s="5" t="str">
        <f>IF(TabellM18[[#This Row],[Plassering '#6]]="","",VLOOKUP(TabellM18[[#This Row],[Plassering '#6]],Poeng[],2,FALSE))</f>
        <v/>
      </c>
      <c r="O22" s="5" t="str" cm="1">
        <f t="array" ref="O22">IF(6-(COUNTBLANK(TabellM18[[#This Row],[P1]:[P6]]))&lt;4,"",SUM(LARGE(TabellM18[[#This Row],[P1]:[P6]],{1,2,3,4})))</f>
        <v/>
      </c>
      <c r="P22" s="10" cm="1">
        <f t="array" ref="P22">IF(6-(COUNTBLANK(TabellM18[[#This Row],[P1]:[P6]]))&lt;4,SUM(TabellM18[[#This Row],[P1]:[P6]]),SUM(LARGE(TabellM18[[#This Row],[P1]:[P6]],{1,2,3,4})))</f>
        <v>0</v>
      </c>
      <c r="Q22" s="5" t="str">
        <f>IF(TabellM18[[#This Row],[Poeng Tellende]]="","",RANK(TabellM18[ [#This Row],[Poeng Tellende] ],TabellM18[Poeng Tellende],0))</f>
        <v/>
      </c>
      <c r="R22" s="5" t="str">
        <f>TabellM18[[#This Row],[Poeng '#1]]</f>
        <v/>
      </c>
      <c r="S22" s="5" t="str">
        <f>TabellM18[[#This Row],[Poeng '#2]]</f>
        <v/>
      </c>
      <c r="T22" s="5" t="str">
        <f>TabellM18[[#This Row],[Poeng '#3]]</f>
        <v/>
      </c>
      <c r="U22" s="5" t="str">
        <f>TabellM18[[#This Row],[Poeng '#4]]</f>
        <v/>
      </c>
      <c r="V22" s="5" t="str">
        <f>TabellM18[[#This Row],[Poeng '#5]]</f>
        <v/>
      </c>
      <c r="W22" s="5" t="str">
        <f>TabellM18[[#This Row],[Poeng '#6]]</f>
        <v/>
      </c>
    </row>
    <row r="23" spans="1:23" x14ac:dyDescent="0.4">
      <c r="A23"/>
      <c r="B23"/>
      <c r="C23" s="5"/>
      <c r="D23" s="5" t="str">
        <f>IF(TabellM18[[#This Row],[Plassering '#1]]="","",VLOOKUP(TabellM18[[#This Row],[Plassering '#1]],Poeng[],2,FALSE))</f>
        <v/>
      </c>
      <c r="E23" s="5"/>
      <c r="F23" s="5" t="str">
        <f>IF(TabellM18[[#This Row],[Plassering '#2]]="","",VLOOKUP(TabellM18[[#This Row],[Plassering '#2]],Poeng[],2,FALSE))</f>
        <v/>
      </c>
      <c r="G23" s="5"/>
      <c r="H23" s="5" t="str">
        <f>IF(TabellM18[[#This Row],[Plassering '#3]]="","",VLOOKUP(TabellM18[[#This Row],[Plassering '#3]],Poeng[],2,FALSE))</f>
        <v/>
      </c>
      <c r="I23" s="5"/>
      <c r="J23" s="5" t="str">
        <f>IF(TabellM18[[#This Row],[Plassering '#4]]="","",VLOOKUP(TabellM18[[#This Row],[Plassering '#4]],Poeng[],2,FALSE))</f>
        <v/>
      </c>
      <c r="K23" s="5"/>
      <c r="L23" s="5" t="str">
        <f>IF(TabellM18[[#This Row],[Plassering '#5]]="","",VLOOKUP(TabellM18[[#This Row],[Plassering '#5]],Poeng[],2,FALSE))</f>
        <v/>
      </c>
      <c r="M23" s="5"/>
      <c r="N23" s="5" t="str">
        <f>IF(TabellM18[[#This Row],[Plassering '#6]]="","",VLOOKUP(TabellM18[[#This Row],[Plassering '#6]],Poeng[],2,FALSE))</f>
        <v/>
      </c>
      <c r="O23" s="5" t="str" cm="1">
        <f t="array" ref="O23">IF(6-(COUNTBLANK(TabellM18[[#This Row],[P1]:[P6]]))&lt;4,"",SUM(LARGE(TabellM18[[#This Row],[P1]:[P6]],{1,2,3,4})))</f>
        <v/>
      </c>
      <c r="P23" s="10" cm="1">
        <f t="array" ref="P23">IF(6-(COUNTBLANK(TabellM18[[#This Row],[P1]:[P6]]))&lt;4,SUM(TabellM18[[#This Row],[P1]:[P6]]),SUM(LARGE(TabellM18[[#This Row],[P1]:[P6]],{1,2,3,4})))</f>
        <v>0</v>
      </c>
      <c r="Q23" s="5" t="str">
        <f>IF(TabellM18[[#This Row],[Poeng Tellende]]="","",RANK(TabellM18[ [#This Row],[Poeng Tellende] ],TabellM18[Poeng Tellende],0))</f>
        <v/>
      </c>
      <c r="R23" s="5" t="str">
        <f>TabellM18[[#This Row],[Poeng '#1]]</f>
        <v/>
      </c>
      <c r="S23" s="5" t="str">
        <f>TabellM18[[#This Row],[Poeng '#2]]</f>
        <v/>
      </c>
      <c r="T23" s="5" t="str">
        <f>TabellM18[[#This Row],[Poeng '#3]]</f>
        <v/>
      </c>
      <c r="U23" s="5" t="str">
        <f>TabellM18[[#This Row],[Poeng '#4]]</f>
        <v/>
      </c>
      <c r="V23" s="5" t="str">
        <f>TabellM18[[#This Row],[Poeng '#5]]</f>
        <v/>
      </c>
      <c r="W23" s="5" t="str">
        <f>TabellM18[[#This Row],[Poeng '#6]]</f>
        <v/>
      </c>
    </row>
    <row r="24" spans="1:23" x14ac:dyDescent="0.4">
      <c r="A24"/>
      <c r="B24"/>
      <c r="C24" s="5"/>
      <c r="D24" s="5" t="str">
        <f>IF(TabellM18[[#This Row],[Plassering '#1]]="","",VLOOKUP(TabellM18[[#This Row],[Plassering '#1]],Poeng[],2,FALSE))</f>
        <v/>
      </c>
      <c r="E24" s="5"/>
      <c r="F24" s="5" t="str">
        <f>IF(TabellM18[[#This Row],[Plassering '#2]]="","",VLOOKUP(TabellM18[[#This Row],[Plassering '#2]],Poeng[],2,FALSE))</f>
        <v/>
      </c>
      <c r="G24" s="5"/>
      <c r="H24" s="5" t="str">
        <f>IF(TabellM18[[#This Row],[Plassering '#3]]="","",VLOOKUP(TabellM18[[#This Row],[Plassering '#3]],Poeng[],2,FALSE))</f>
        <v/>
      </c>
      <c r="I24" s="5"/>
      <c r="J24" s="5" t="str">
        <f>IF(TabellM18[[#This Row],[Plassering '#4]]="","",VLOOKUP(TabellM18[[#This Row],[Plassering '#4]],Poeng[],2,FALSE))</f>
        <v/>
      </c>
      <c r="K24" s="5"/>
      <c r="L24" s="5" t="str">
        <f>IF(TabellM18[[#This Row],[Plassering '#5]]="","",VLOOKUP(TabellM18[[#This Row],[Plassering '#5]],Poeng[],2,FALSE))</f>
        <v/>
      </c>
      <c r="M24" s="5"/>
      <c r="N24" s="5" t="str">
        <f>IF(TabellM18[[#This Row],[Plassering '#6]]="","",VLOOKUP(TabellM18[[#This Row],[Plassering '#6]],Poeng[],2,FALSE))</f>
        <v/>
      </c>
      <c r="O24" s="5" t="str" cm="1">
        <f t="array" ref="O24">IF(6-(COUNTBLANK(TabellM18[[#This Row],[P1]:[P6]]))&lt;4,"",SUM(LARGE(TabellM18[[#This Row],[P1]:[P6]],{1,2,3,4})))</f>
        <v/>
      </c>
      <c r="P24" s="10" cm="1">
        <f t="array" ref="P24">IF(6-(COUNTBLANK(TabellM18[[#This Row],[P1]:[P6]]))&lt;4,SUM(TabellM18[[#This Row],[P1]:[P6]]),SUM(LARGE(TabellM18[[#This Row],[P1]:[P6]],{1,2,3,4})))</f>
        <v>0</v>
      </c>
      <c r="Q24" s="5" t="str">
        <f>IF(TabellM18[[#This Row],[Poeng Tellende]]="","",RANK(TabellM18[ [#This Row],[Poeng Tellende] ],TabellM18[Poeng Tellende],0))</f>
        <v/>
      </c>
      <c r="R24" s="5" t="str">
        <f>TabellM18[[#This Row],[Poeng '#1]]</f>
        <v/>
      </c>
      <c r="S24" s="5" t="str">
        <f>TabellM18[[#This Row],[Poeng '#2]]</f>
        <v/>
      </c>
      <c r="T24" s="5" t="str">
        <f>TabellM18[[#This Row],[Poeng '#3]]</f>
        <v/>
      </c>
      <c r="U24" s="5" t="str">
        <f>TabellM18[[#This Row],[Poeng '#4]]</f>
        <v/>
      </c>
      <c r="V24" s="5" t="str">
        <f>TabellM18[[#This Row],[Poeng '#5]]</f>
        <v/>
      </c>
      <c r="W24" s="5" t="str">
        <f>TabellM18[[#This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195BC-CEFC-9E49-B56A-282298914210}">
  <dimension ref="A1:W36"/>
  <sheetViews>
    <sheetView zoomScaleNormal="100" workbookViewId="0">
      <selection activeCell="M12" sqref="M12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226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307</v>
      </c>
      <c r="B6" t="s">
        <v>308</v>
      </c>
      <c r="C6" s="5">
        <v>4</v>
      </c>
      <c r="D6" s="5">
        <f>IF(TabellM1920[[#This Row],[Plassering '#1]]="","",VLOOKUP(TabellM1920[[#This Row],[Plassering '#1]],Poeng[],2,FALSE))</f>
        <v>50</v>
      </c>
      <c r="E6" s="5">
        <v>1</v>
      </c>
      <c r="F6" s="5">
        <f>IF(TabellM1920[[#This Row],[Plassering '#2]]="","",VLOOKUP(TabellM1920[[#This Row],[Plassering '#2]],Poeng[],2,FALSE))</f>
        <v>100</v>
      </c>
      <c r="G6" s="5"/>
      <c r="H6" s="5" t="str">
        <f>IF(TabellM1920[[#This Row],[Plassering '#3]]="","",VLOOKUP(TabellM1920[[#This Row],[Plassering '#3]],Poeng[],2,FALSE))</f>
        <v/>
      </c>
      <c r="I6" s="5"/>
      <c r="J6" s="5" t="str">
        <f>IF(TabellM1920[[#This Row],[Plassering '#4]]="","",VLOOKUP(TabellM1920[[#This Row],[Plassering '#4]],Poeng[],2,FALSE))</f>
        <v/>
      </c>
      <c r="K6" s="5">
        <v>1</v>
      </c>
      <c r="L6" s="5">
        <f>IF(TabellM1920[[#This Row],[Plassering '#5]]="","",VLOOKUP(TabellM1920[[#This Row],[Plassering '#5]],Poeng[],2,FALSE))</f>
        <v>100</v>
      </c>
      <c r="M6" s="5">
        <v>1</v>
      </c>
      <c r="N6" s="5">
        <f>IF(TabellM1920[[#This Row],[Plassering '#6]]="","",VLOOKUP(TabellM1920[[#This Row],[Plassering '#6]],Poeng[],2,FALSE))</f>
        <v>100</v>
      </c>
      <c r="O6" s="5" cm="1">
        <f t="array" ref="O6">IF(6-(COUNTBLANK(TabellM1920[[#This Row],[P1]:[P6]]))&lt;4,"",SUM(LARGE(TabellM1920[[#This Row],[P1]:[P6]],{1,2,3,4})))</f>
        <v>350</v>
      </c>
      <c r="P6" s="10" cm="1">
        <f t="array" ref="P6">IF(6-(COUNTBLANK(TabellM1920[[#This Row],[P1]:[P6]]))&lt;4,SUM(TabellM1920[[#This Row],[P1]:[P6]]),SUM(LARGE(TabellM1920[[#This Row],[P1]:[P6]],{1,2,3,4})))</f>
        <v>350</v>
      </c>
      <c r="Q6" s="5">
        <f>IF(TabellM1920[[#This Row],[Poeng Tellende]]="","",RANK(TabellM1920[ [#This Row],[Poeng Tellende] ],TabellM1920[Poeng Tellende],0))</f>
        <v>1</v>
      </c>
      <c r="R6" s="5">
        <f>TabellM1920[[#This Row],[Poeng '#1]]</f>
        <v>50</v>
      </c>
      <c r="S6" s="5">
        <f>TabellM1920[[#This Row],[Poeng '#2]]</f>
        <v>100</v>
      </c>
      <c r="T6" s="5" t="str">
        <f>TabellM1920[[#This Row],[Poeng '#3]]</f>
        <v/>
      </c>
      <c r="U6" s="5" t="str">
        <f>TabellM1920[[#This Row],[Poeng '#4]]</f>
        <v/>
      </c>
      <c r="V6" s="5">
        <f>TabellM1920[[#This Row],[Poeng '#5]]</f>
        <v>100</v>
      </c>
      <c r="W6" s="5">
        <f>TabellM1920[[#This Row],[Poeng '#6]]</f>
        <v>100</v>
      </c>
    </row>
    <row r="7" spans="1:23" x14ac:dyDescent="0.4">
      <c r="A7" t="s">
        <v>66</v>
      </c>
      <c r="B7" t="s">
        <v>6</v>
      </c>
      <c r="C7" s="5">
        <v>1</v>
      </c>
      <c r="D7" s="5">
        <f>IF(TabellM1920[[#This Row],[Plassering '#1]]="","",VLOOKUP(TabellM1920[[#This Row],[Plassering '#1]],Poeng[],2,FALSE))</f>
        <v>100</v>
      </c>
      <c r="E7" s="5">
        <v>4</v>
      </c>
      <c r="F7" s="5">
        <f>IF(TabellM1920[[#This Row],[Plassering '#2]]="","",VLOOKUP(TabellM1920[[#This Row],[Plassering '#2]],Poeng[],2,FALSE))</f>
        <v>50</v>
      </c>
      <c r="G7" s="5">
        <v>2</v>
      </c>
      <c r="H7" s="5">
        <f>IF(TabellM1920[[#This Row],[Plassering '#3]]="","",VLOOKUP(TabellM1920[[#This Row],[Plassering '#3]],Poeng[],2,FALSE))</f>
        <v>80</v>
      </c>
      <c r="I7" s="5">
        <v>4</v>
      </c>
      <c r="J7" s="5">
        <f>IF(TabellM1920[[#This Row],[Plassering '#4]]="","",VLOOKUP(TabellM1920[[#This Row],[Plassering '#4]],Poeng[],2,FALSE))</f>
        <v>50</v>
      </c>
      <c r="K7" s="5"/>
      <c r="L7" s="5" t="str">
        <f>IF(TabellM1920[[#This Row],[Plassering '#5]]="","",VLOOKUP(TabellM1920[[#This Row],[Plassering '#5]],Poeng[],2,FALSE))</f>
        <v/>
      </c>
      <c r="M7" s="5"/>
      <c r="N7" s="5" t="str">
        <f>IF(TabellM1920[[#This Row],[Plassering '#6]]="","",VLOOKUP(TabellM1920[[#This Row],[Plassering '#6]],Poeng[],2,FALSE))</f>
        <v/>
      </c>
      <c r="O7" s="5" cm="1">
        <f t="array" ref="O7">IF(6-(COUNTBLANK(TabellM1920[[#This Row],[P1]:[P6]]))&lt;4,"",SUM(LARGE(TabellM1920[[#This Row],[P1]:[P6]],{1,2,3,4})))</f>
        <v>280</v>
      </c>
      <c r="P7" s="10" cm="1">
        <f t="array" ref="P7">IF(6-(COUNTBLANK(TabellM1920[[#This Row],[P1]:[P6]]))&lt;4,SUM(TabellM1920[[#This Row],[P1]:[P6]]),SUM(LARGE(TabellM1920[[#This Row],[P1]:[P6]],{1,2,3,4})))</f>
        <v>280</v>
      </c>
      <c r="Q7" s="5">
        <f>IF(TabellM1920[[#This Row],[Poeng Tellende]]="","",RANK(TabellM1920[ [#This Row],[Poeng Tellende] ],TabellM1920[Poeng Tellende],0))</f>
        <v>2</v>
      </c>
      <c r="R7" s="5">
        <f>TabellM1920[[#This Row],[Poeng '#1]]</f>
        <v>100</v>
      </c>
      <c r="S7" s="5">
        <f>TabellM1920[[#This Row],[Poeng '#2]]</f>
        <v>50</v>
      </c>
      <c r="T7" s="5">
        <f>TabellM1920[[#This Row],[Poeng '#3]]</f>
        <v>80</v>
      </c>
      <c r="U7" s="5">
        <f>TabellM1920[[#This Row],[Poeng '#4]]</f>
        <v>50</v>
      </c>
      <c r="V7" s="5" t="str">
        <f>TabellM1920[[#This Row],[Poeng '#5]]</f>
        <v/>
      </c>
      <c r="W7" s="5" t="str">
        <f>TabellM1920[[#This Row],[Poeng '#6]]</f>
        <v/>
      </c>
    </row>
    <row r="8" spans="1:23" x14ac:dyDescent="0.4">
      <c r="A8" t="s">
        <v>69</v>
      </c>
      <c r="B8" t="s">
        <v>27</v>
      </c>
      <c r="C8" s="5">
        <v>5</v>
      </c>
      <c r="D8" s="5">
        <f>IF(TabellM1920[[#This Row],[Plassering '#1]]="","",VLOOKUP(TabellM1920[[#This Row],[Plassering '#1]],Poeng[],2,FALSE))</f>
        <v>45</v>
      </c>
      <c r="E8" s="5">
        <v>11</v>
      </c>
      <c r="F8" s="5">
        <f>IF(TabellM1920[[#This Row],[Plassering '#2]]="","",VLOOKUP(TabellM1920[[#This Row],[Plassering '#2]],Poeng[],2,FALSE))</f>
        <v>24</v>
      </c>
      <c r="G8" s="5"/>
      <c r="H8" s="5" t="str">
        <f>IF(TabellM1920[[#This Row],[Plassering '#3]]="","",VLOOKUP(TabellM1920[[#This Row],[Plassering '#3]],Poeng[],2,FALSE))</f>
        <v/>
      </c>
      <c r="I8" s="5">
        <v>5</v>
      </c>
      <c r="J8" s="5">
        <f>IF(TabellM1920[[#This Row],[Plassering '#4]]="","",VLOOKUP(TabellM1920[[#This Row],[Plassering '#4]],Poeng[],2,FALSE))</f>
        <v>45</v>
      </c>
      <c r="K8" s="5"/>
      <c r="L8" s="5" t="str">
        <f>IF(TabellM1920[[#This Row],[Plassering '#5]]="","",VLOOKUP(TabellM1920[[#This Row],[Plassering '#5]],Poeng[],2,FALSE))</f>
        <v/>
      </c>
      <c r="M8" s="5">
        <v>2</v>
      </c>
      <c r="N8" s="5">
        <f>IF(TabellM1920[[#This Row],[Plassering '#6]]="","",VLOOKUP(TabellM1920[[#This Row],[Plassering '#6]],Poeng[],2,FALSE))</f>
        <v>80</v>
      </c>
      <c r="O8" s="5" cm="1">
        <f t="array" ref="O8">IF(6-(COUNTBLANK(TabellM1920[[#This Row],[P1]:[P6]]))&lt;4,"",SUM(LARGE(TabellM1920[[#This Row],[P1]:[P6]],{1,2,3,4})))</f>
        <v>194</v>
      </c>
      <c r="P8" s="10" cm="1">
        <f t="array" ref="P8">IF(6-(COUNTBLANK(TabellM1920[[#This Row],[P1]:[P6]]))&lt;4,SUM(TabellM1920[[#This Row],[P1]:[P6]]),SUM(LARGE(TabellM1920[[#This Row],[P1]:[P6]],{1,2,3,4})))</f>
        <v>194</v>
      </c>
      <c r="Q8" s="5">
        <f>IF(TabellM1920[[#This Row],[Poeng Tellende]]="","",RANK(TabellM1920[ [#This Row],[Poeng Tellende] ],TabellM1920[Poeng Tellende],0))</f>
        <v>3</v>
      </c>
      <c r="R8" s="5">
        <f>TabellM1920[[#This Row],[Poeng '#1]]</f>
        <v>45</v>
      </c>
      <c r="S8" s="5">
        <f>TabellM1920[[#This Row],[Poeng '#2]]</f>
        <v>24</v>
      </c>
      <c r="T8" s="5" t="str">
        <f>TabellM1920[[#This Row],[Poeng '#3]]</f>
        <v/>
      </c>
      <c r="U8" s="5">
        <f>TabellM1920[[#This Row],[Poeng '#4]]</f>
        <v>45</v>
      </c>
      <c r="V8" s="5" t="str">
        <f>TabellM1920[[#This Row],[Poeng '#5]]</f>
        <v/>
      </c>
      <c r="W8" s="5">
        <f>TabellM1920[[#This Row],[Poeng '#6]]</f>
        <v>80</v>
      </c>
    </row>
    <row r="9" spans="1:23" x14ac:dyDescent="0.4">
      <c r="A9" t="s">
        <v>70</v>
      </c>
      <c r="B9" t="s">
        <v>6</v>
      </c>
      <c r="C9" s="5">
        <v>6</v>
      </c>
      <c r="D9" s="5">
        <f>IF(TabellM1920[[#This Row],[Plassering '#1]]="","",VLOOKUP(TabellM1920[[#This Row],[Plassering '#1]],Poeng[],2,FALSE))</f>
        <v>40</v>
      </c>
      <c r="E9" s="5">
        <v>3</v>
      </c>
      <c r="F9" s="5">
        <f>IF(TabellM1920[[#This Row],[Plassering '#2]]="","",VLOOKUP(TabellM1920[[#This Row],[Plassering '#2]],Poeng[],2,FALSE))</f>
        <v>60</v>
      </c>
      <c r="G9" s="5">
        <v>3</v>
      </c>
      <c r="H9" s="5">
        <f>IF(TabellM1920[[#This Row],[Plassering '#3]]="","",VLOOKUP(TabellM1920[[#This Row],[Plassering '#3]],Poeng[],2,FALSE))</f>
        <v>60</v>
      </c>
      <c r="I9" s="5">
        <v>14</v>
      </c>
      <c r="J9" s="5">
        <f>IF(TabellM1920[[#This Row],[Plassering '#4]]="","",VLOOKUP(TabellM1920[[#This Row],[Plassering '#4]],Poeng[],2,FALSE))</f>
        <v>18</v>
      </c>
      <c r="K9" s="5">
        <v>8</v>
      </c>
      <c r="L9" s="5">
        <f>IF(TabellM1920[[#This Row],[Plassering '#5]]="","",VLOOKUP(TabellM1920[[#This Row],[Plassering '#5]],Poeng[],2,FALSE))</f>
        <v>32</v>
      </c>
      <c r="M9" s="5"/>
      <c r="N9" s="5" t="str">
        <f>IF(TabellM1920[[#This Row],[Plassering '#6]]="","",VLOOKUP(TabellM1920[[#This Row],[Plassering '#6]],Poeng[],2,FALSE))</f>
        <v/>
      </c>
      <c r="O9" s="5" cm="1">
        <f t="array" ref="O9">IF(6-(COUNTBLANK(TabellM1920[[#This Row],[P1]:[P6]]))&lt;4,"",SUM(LARGE(TabellM1920[[#This Row],[P1]:[P6]],{1,2,3,4})))</f>
        <v>192</v>
      </c>
      <c r="P9" s="10" cm="1">
        <f t="array" ref="P9">IF(6-(COUNTBLANK(TabellM1920[[#This Row],[P1]:[P6]]))&lt;4,SUM(TabellM1920[[#This Row],[P1]:[P6]]),SUM(LARGE(TabellM1920[[#This Row],[P1]:[P6]],{1,2,3,4})))</f>
        <v>192</v>
      </c>
      <c r="Q9" s="5">
        <f>IF(TabellM1920[[#This Row],[Poeng Tellende]]="","",RANK(TabellM1920[ [#This Row],[Poeng Tellende] ],TabellM1920[Poeng Tellende],0))</f>
        <v>4</v>
      </c>
      <c r="R9" s="5">
        <f>TabellM1920[[#This Row],[Poeng '#1]]</f>
        <v>40</v>
      </c>
      <c r="S9" s="5">
        <f>TabellM1920[[#This Row],[Poeng '#2]]</f>
        <v>60</v>
      </c>
      <c r="T9" s="5">
        <f>TabellM1920[[#This Row],[Poeng '#3]]</f>
        <v>60</v>
      </c>
      <c r="U9" s="5">
        <f>TabellM1920[[#This Row],[Poeng '#4]]</f>
        <v>18</v>
      </c>
      <c r="V9" s="5">
        <f>TabellM1920[[#This Row],[Poeng '#5]]</f>
        <v>32</v>
      </c>
      <c r="W9" s="5" t="str">
        <f>TabellM1920[[#This Row],[Poeng '#6]]</f>
        <v/>
      </c>
    </row>
    <row r="10" spans="1:23" x14ac:dyDescent="0.4">
      <c r="A10" t="s">
        <v>72</v>
      </c>
      <c r="B10" t="s">
        <v>8</v>
      </c>
      <c r="C10" s="5">
        <v>9</v>
      </c>
      <c r="D10" s="5">
        <f>IF(TabellM1920[[#This Row],[Plassering '#1]]="","",VLOOKUP(TabellM1920[[#This Row],[Plassering '#1]],Poeng[],2,FALSE))</f>
        <v>29</v>
      </c>
      <c r="E10" s="5">
        <v>9</v>
      </c>
      <c r="F10" s="5">
        <f>IF(TabellM1920[[#This Row],[Plassering '#2]]="","",VLOOKUP(TabellM1920[[#This Row],[Plassering '#2]],Poeng[],2,FALSE))</f>
        <v>29</v>
      </c>
      <c r="G10" s="5"/>
      <c r="H10" s="5" t="str">
        <f>IF(TabellM1920[[#This Row],[Plassering '#3]]="","",VLOOKUP(TabellM1920[[#This Row],[Plassering '#3]],Poeng[],2,FALSE))</f>
        <v/>
      </c>
      <c r="I10" s="5"/>
      <c r="J10" s="5" t="str">
        <f>IF(TabellM1920[[#This Row],[Plassering '#4]]="","",VLOOKUP(TabellM1920[[#This Row],[Plassering '#4]],Poeng[],2,FALSE))</f>
        <v/>
      </c>
      <c r="K10" s="5">
        <v>2</v>
      </c>
      <c r="L10" s="5">
        <f>IF(TabellM1920[[#This Row],[Plassering '#5]]="","",VLOOKUP(TabellM1920[[#This Row],[Plassering '#5]],Poeng[],2,FALSE))</f>
        <v>80</v>
      </c>
      <c r="M10" s="5">
        <v>4</v>
      </c>
      <c r="N10" s="5">
        <f>IF(TabellM1920[[#This Row],[Plassering '#6]]="","",VLOOKUP(TabellM1920[[#This Row],[Plassering '#6]],Poeng[],2,FALSE))</f>
        <v>50</v>
      </c>
      <c r="O10" s="5" cm="1">
        <f t="array" ref="O10">IF(6-(COUNTBLANK(TabellM1920[[#This Row],[P1]:[P6]]))&lt;4,"",SUM(LARGE(TabellM1920[[#This Row],[P1]:[P6]],{1,2,3,4})))</f>
        <v>188</v>
      </c>
      <c r="P10" s="10" cm="1">
        <f t="array" ref="P10">IF(6-(COUNTBLANK(TabellM1920[[#This Row],[P1]:[P6]]))&lt;4,SUM(TabellM1920[[#This Row],[P1]:[P6]]),SUM(LARGE(TabellM1920[[#This Row],[P1]:[P6]],{1,2,3,4})))</f>
        <v>188</v>
      </c>
      <c r="Q10" s="5">
        <f>IF(TabellM1920[[#This Row],[Poeng Tellende]]="","",RANK(TabellM1920[ [#This Row],[Poeng Tellende] ],TabellM1920[Poeng Tellende],0))</f>
        <v>5</v>
      </c>
      <c r="R10" s="5">
        <f>TabellM1920[[#This Row],[Poeng '#1]]</f>
        <v>29</v>
      </c>
      <c r="S10" s="5">
        <f>TabellM1920[[#This Row],[Poeng '#2]]</f>
        <v>29</v>
      </c>
      <c r="T10" s="5" t="str">
        <f>TabellM1920[[#This Row],[Poeng '#3]]</f>
        <v/>
      </c>
      <c r="U10" s="5" t="str">
        <f>TabellM1920[[#This Row],[Poeng '#4]]</f>
        <v/>
      </c>
      <c r="V10" s="5">
        <f>TabellM1920[[#This Row],[Poeng '#5]]</f>
        <v>80</v>
      </c>
      <c r="W10" s="5">
        <f>TabellM1920[[#This Row],[Poeng '#6]]</f>
        <v>50</v>
      </c>
    </row>
    <row r="11" spans="1:23" x14ac:dyDescent="0.4">
      <c r="A11" t="s">
        <v>75</v>
      </c>
      <c r="B11" t="s">
        <v>8</v>
      </c>
      <c r="C11" s="5">
        <v>12</v>
      </c>
      <c r="D11" s="5">
        <f>IF(TabellM1920[[#This Row],[Plassering '#1]]="","",VLOOKUP(TabellM1920[[#This Row],[Plassering '#1]],Poeng[],2,FALSE))</f>
        <v>22</v>
      </c>
      <c r="E11" s="5">
        <v>12</v>
      </c>
      <c r="F11" s="5">
        <f>IF(TabellM1920[[#This Row],[Plassering '#2]]="","",VLOOKUP(TabellM1920[[#This Row],[Plassering '#2]],Poeng[],2,FALSE))</f>
        <v>22</v>
      </c>
      <c r="G11" s="5"/>
      <c r="H11" s="5" t="str">
        <f>IF(TabellM1920[[#This Row],[Plassering '#3]]="","",VLOOKUP(TabellM1920[[#This Row],[Plassering '#3]],Poeng[],2,FALSE))</f>
        <v/>
      </c>
      <c r="I11" s="5">
        <v>10</v>
      </c>
      <c r="J11" s="5">
        <f>IF(TabellM1920[[#This Row],[Plassering '#4]]="","",VLOOKUP(TabellM1920[[#This Row],[Plassering '#4]],Poeng[],2,FALSE))</f>
        <v>26</v>
      </c>
      <c r="K11" s="5">
        <v>3</v>
      </c>
      <c r="L11" s="5">
        <f>IF(TabellM1920[[#This Row],[Plassering '#5]]="","",VLOOKUP(TabellM1920[[#This Row],[Plassering '#5]],Poeng[],2,FALSE))</f>
        <v>60</v>
      </c>
      <c r="M11" s="5">
        <v>3</v>
      </c>
      <c r="N11" s="5">
        <f>IF(TabellM1920[[#This Row],[Plassering '#6]]="","",VLOOKUP(TabellM1920[[#This Row],[Plassering '#6]],Poeng[],2,FALSE))</f>
        <v>60</v>
      </c>
      <c r="O11" s="5" cm="1">
        <f t="array" ref="O11">IF(6-(COUNTBLANK(TabellM1920[[#This Row],[P1]:[P6]]))&lt;4,"",SUM(LARGE(TabellM1920[[#This Row],[P1]:[P6]],{1,2,3,4})))</f>
        <v>168</v>
      </c>
      <c r="P11" s="10" cm="1">
        <f t="array" ref="P11">IF(6-(COUNTBLANK(TabellM1920[[#This Row],[P1]:[P6]]))&lt;4,SUM(TabellM1920[[#This Row],[P1]:[P6]]),SUM(LARGE(TabellM1920[[#This Row],[P1]:[P6]],{1,2,3,4})))</f>
        <v>168</v>
      </c>
      <c r="Q11" s="5">
        <f>IF(TabellM1920[[#This Row],[Poeng Tellende]]="","",RANK(TabellM1920[ [#This Row],[Poeng Tellende] ],TabellM1920[Poeng Tellende],0))</f>
        <v>6</v>
      </c>
      <c r="R11" s="5">
        <f>TabellM1920[[#This Row],[Poeng '#1]]</f>
        <v>22</v>
      </c>
      <c r="S11" s="5">
        <f>TabellM1920[[#This Row],[Poeng '#2]]</f>
        <v>22</v>
      </c>
      <c r="T11" s="5" t="str">
        <f>TabellM1920[[#This Row],[Poeng '#3]]</f>
        <v/>
      </c>
      <c r="U11" s="5">
        <f>TabellM1920[[#This Row],[Poeng '#4]]</f>
        <v>26</v>
      </c>
      <c r="V11" s="5">
        <f>TabellM1920[[#This Row],[Poeng '#5]]</f>
        <v>60</v>
      </c>
      <c r="W11" s="5">
        <f>TabellM1920[[#This Row],[Poeng '#6]]</f>
        <v>60</v>
      </c>
    </row>
    <row r="12" spans="1:23" x14ac:dyDescent="0.4">
      <c r="A12" t="s">
        <v>74</v>
      </c>
      <c r="B12" t="s">
        <v>6</v>
      </c>
      <c r="C12" s="5">
        <v>11</v>
      </c>
      <c r="D12" s="5">
        <f>IF(TabellM1920[[#This Row],[Plassering '#1]]="","",VLOOKUP(TabellM1920[[#This Row],[Plassering '#1]],Poeng[],2,FALSE))</f>
        <v>24</v>
      </c>
      <c r="E12" s="5">
        <v>13</v>
      </c>
      <c r="F12" s="5">
        <f>IF(TabellM1920[[#This Row],[Plassering '#2]]="","",VLOOKUP(TabellM1920[[#This Row],[Plassering '#2]],Poeng[],2,FALSE))</f>
        <v>20</v>
      </c>
      <c r="G12" s="5">
        <v>5</v>
      </c>
      <c r="H12" s="5">
        <f>IF(TabellM1920[[#This Row],[Plassering '#3]]="","",VLOOKUP(TabellM1920[[#This Row],[Plassering '#3]],Poeng[],2,FALSE))</f>
        <v>45</v>
      </c>
      <c r="I12" s="5">
        <v>16</v>
      </c>
      <c r="J12" s="5">
        <f>IF(TabellM1920[[#This Row],[Plassering '#4]]="","",VLOOKUP(TabellM1920[[#This Row],[Plassering '#4]],Poeng[],2,FALSE))</f>
        <v>15</v>
      </c>
      <c r="K12" s="5">
        <v>12</v>
      </c>
      <c r="L12" s="5">
        <f>IF(TabellM1920[[#This Row],[Plassering '#5]]="","",VLOOKUP(TabellM1920[[#This Row],[Plassering '#5]],Poeng[],2,FALSE))</f>
        <v>22</v>
      </c>
      <c r="M12" s="5">
        <v>5</v>
      </c>
      <c r="N12" s="5">
        <f>IF(TabellM1920[[#This Row],[Plassering '#6]]="","",VLOOKUP(TabellM1920[[#This Row],[Plassering '#6]],Poeng[],2,FALSE))</f>
        <v>45</v>
      </c>
      <c r="O12" s="5" cm="1">
        <f t="array" ref="O12">IF(6-(COUNTBLANK(TabellM1920[[#This Row],[P1]:[P6]]))&lt;4,"",SUM(LARGE(TabellM1920[[#This Row],[P1]:[P6]],{1,2,3,4})))</f>
        <v>136</v>
      </c>
      <c r="P12" s="10" cm="1">
        <f t="array" ref="P12">IF(6-(COUNTBLANK(TabellM1920[[#This Row],[P1]:[P6]]))&lt;4,SUM(TabellM1920[[#This Row],[P1]:[P6]]),SUM(LARGE(TabellM1920[[#This Row],[P1]:[P6]],{1,2,3,4})))</f>
        <v>136</v>
      </c>
      <c r="Q12" s="5">
        <f>IF(TabellM1920[[#This Row],[Poeng Tellende]]="","",RANK(TabellM1920[ [#This Row],[Poeng Tellende] ],TabellM1920[Poeng Tellende],0))</f>
        <v>7</v>
      </c>
      <c r="R12" s="5">
        <f>TabellM1920[[#This Row],[Poeng '#1]]</f>
        <v>24</v>
      </c>
      <c r="S12" s="5">
        <f>TabellM1920[[#This Row],[Poeng '#2]]</f>
        <v>20</v>
      </c>
      <c r="T12" s="5">
        <f>TabellM1920[[#This Row],[Poeng '#3]]</f>
        <v>45</v>
      </c>
      <c r="U12" s="5">
        <f>TabellM1920[[#This Row],[Poeng '#4]]</f>
        <v>15</v>
      </c>
      <c r="V12" s="5">
        <f>TabellM1920[[#This Row],[Poeng '#5]]</f>
        <v>22</v>
      </c>
      <c r="W12" s="5">
        <f>TabellM1920[[#This Row],[Poeng '#6]]</f>
        <v>45</v>
      </c>
    </row>
    <row r="13" spans="1:23" x14ac:dyDescent="0.4">
      <c r="A13" t="s">
        <v>78</v>
      </c>
      <c r="B13" t="s">
        <v>28</v>
      </c>
      <c r="C13" s="5">
        <v>15</v>
      </c>
      <c r="D13" s="5">
        <f>IF(TabellM1920[[#This Row],[Plassering '#1]]="","",VLOOKUP(TabellM1920[[#This Row],[Plassering '#1]],Poeng[],2,FALSE))</f>
        <v>16</v>
      </c>
      <c r="E13" s="5">
        <v>17</v>
      </c>
      <c r="F13" s="5">
        <f>IF(TabellM1920[[#This Row],[Plassering '#2]]="","",VLOOKUP(TabellM1920[[#This Row],[Plassering '#2]],Poeng[],2,FALSE))</f>
        <v>14</v>
      </c>
      <c r="G13" s="5"/>
      <c r="H13" s="5" t="str">
        <f>IF(TabellM1920[[#This Row],[Plassering '#3]]="","",VLOOKUP(TabellM1920[[#This Row],[Plassering '#3]],Poeng[],2,FALSE))</f>
        <v/>
      </c>
      <c r="I13" s="5">
        <v>18</v>
      </c>
      <c r="J13" s="5">
        <f>IF(TabellM1920[[#This Row],[Plassering '#4]]="","",VLOOKUP(TabellM1920[[#This Row],[Plassering '#4]],Poeng[],2,FALSE))</f>
        <v>13</v>
      </c>
      <c r="K13" s="5">
        <v>16</v>
      </c>
      <c r="L13" s="5">
        <f>IF(TabellM1920[[#This Row],[Plassering '#5]]="","",VLOOKUP(TabellM1920[[#This Row],[Plassering '#5]],Poeng[],2,FALSE))</f>
        <v>15</v>
      </c>
      <c r="M13" s="5"/>
      <c r="N13" s="5" t="str">
        <f>IF(TabellM1920[[#This Row],[Plassering '#6]]="","",VLOOKUP(TabellM1920[[#This Row],[Plassering '#6]],Poeng[],2,FALSE))</f>
        <v/>
      </c>
      <c r="O13" s="5" cm="1">
        <f t="array" ref="O13">IF(6-(COUNTBLANK(TabellM1920[[#This Row],[P1]:[P6]]))&lt;4,"",SUM(LARGE(TabellM1920[[#This Row],[P1]:[P6]],{1,2,3,4})))</f>
        <v>58</v>
      </c>
      <c r="P13" s="10" cm="1">
        <f t="array" ref="P13">IF(6-(COUNTBLANK(TabellM1920[[#This Row],[P1]:[P6]]))&lt;4,SUM(TabellM1920[[#This Row],[P1]:[P6]]),SUM(LARGE(TabellM1920[[#This Row],[P1]:[P6]],{1,2,3,4})))</f>
        <v>58</v>
      </c>
      <c r="Q13" s="5">
        <f>IF(TabellM1920[[#This Row],[Poeng Tellende]]="","",RANK(TabellM1920[ [#This Row],[Poeng Tellende] ],TabellM1920[Poeng Tellende],0))</f>
        <v>8</v>
      </c>
      <c r="R13" s="5">
        <f>TabellM1920[[#This Row],[Poeng '#1]]</f>
        <v>16</v>
      </c>
      <c r="S13" s="5">
        <f>TabellM1920[[#This Row],[Poeng '#2]]</f>
        <v>14</v>
      </c>
      <c r="T13" s="5" t="str">
        <f>TabellM1920[[#This Row],[Poeng '#3]]</f>
        <v/>
      </c>
      <c r="U13" s="5">
        <f>TabellM1920[[#This Row],[Poeng '#4]]</f>
        <v>13</v>
      </c>
      <c r="V13" s="5">
        <f>TabellM1920[[#This Row],[Poeng '#5]]</f>
        <v>15</v>
      </c>
      <c r="W13" s="5" t="str">
        <f>TabellM1920[[#This Row],[Poeng '#6]]</f>
        <v/>
      </c>
    </row>
    <row r="14" spans="1:23" x14ac:dyDescent="0.4">
      <c r="A14" t="s">
        <v>313</v>
      </c>
      <c r="B14" t="s">
        <v>8</v>
      </c>
      <c r="C14" s="5"/>
      <c r="D14" s="5" t="str">
        <f>IF(TabellM1920[[#This Row],[Plassering '#1]]="","",VLOOKUP(TabellM1920[[#This Row],[Plassering '#1]],Poeng[],2,FALSE))</f>
        <v/>
      </c>
      <c r="E14" s="5"/>
      <c r="F14" s="5" t="str">
        <f>IF(TabellM1920[[#This Row],[Plassering '#2]]="","",VLOOKUP(TabellM1920[[#This Row],[Plassering '#2]],Poeng[],2,FALSE))</f>
        <v/>
      </c>
      <c r="G14" s="5"/>
      <c r="H14" s="5" t="str">
        <f>IF(TabellM1920[[#This Row],[Plassering '#3]]="","",VLOOKUP(TabellM1920[[#This Row],[Plassering '#3]],Poeng[],2,FALSE))</f>
        <v/>
      </c>
      <c r="I14" s="5">
        <v>17</v>
      </c>
      <c r="J14" s="5">
        <f>IF(TabellM1920[[#This Row],[Plassering '#4]]="","",VLOOKUP(TabellM1920[[#This Row],[Plassering '#4]],Poeng[],2,FALSE))</f>
        <v>14</v>
      </c>
      <c r="K14" s="5">
        <v>11</v>
      </c>
      <c r="L14" s="5">
        <f>IF(TabellM1920[[#This Row],[Plassering '#5]]="","",VLOOKUP(TabellM1920[[#This Row],[Plassering '#5]],Poeng[],2,FALSE))</f>
        <v>24</v>
      </c>
      <c r="M14" s="5">
        <v>6</v>
      </c>
      <c r="N14" s="5">
        <f>IF(TabellM1920[[#This Row],[Plassering '#6]]="","",VLOOKUP(TabellM1920[[#This Row],[Plassering '#6]],Poeng[],2,FALSE))</f>
        <v>40</v>
      </c>
      <c r="O14" s="5" t="str" cm="1">
        <f t="array" ref="O14">IF(6-(COUNTBLANK(TabellM1920[[#This Row],[P1]:[P6]]))&lt;4,"",SUM(LARGE(TabellM1920[[#This Row],[P1]:[P6]],{1,2,3,4})))</f>
        <v/>
      </c>
      <c r="P14" s="10" cm="1">
        <f t="array" ref="P14">IF(6-(COUNTBLANK(TabellM1920[[#This Row],[P1]:[P6]]))&lt;4,SUM(TabellM1920[[#This Row],[P1]:[P6]]),SUM(LARGE(TabellM1920[[#This Row],[P1]:[P6]],{1,2,3,4})))</f>
        <v>78</v>
      </c>
      <c r="Q14" s="5" t="str">
        <f>IF(TabellM1920[[#This Row],[Poeng Tellende]]="","",RANK(TabellM1920[ [#This Row],[Poeng Tellende] ],TabellM1920[Poeng Tellende],0))</f>
        <v/>
      </c>
      <c r="R14" s="5" t="str">
        <f>TabellM1920[[#This Row],[Poeng '#1]]</f>
        <v/>
      </c>
      <c r="S14" s="5" t="str">
        <f>TabellM1920[[#This Row],[Poeng '#2]]</f>
        <v/>
      </c>
      <c r="T14" s="5" t="str">
        <f>TabellM1920[[#This Row],[Poeng '#3]]</f>
        <v/>
      </c>
      <c r="U14" s="5">
        <f>TabellM1920[[#This Row],[Poeng '#4]]</f>
        <v>14</v>
      </c>
      <c r="V14" s="5">
        <f>TabellM1920[[#This Row],[Poeng '#5]]</f>
        <v>24</v>
      </c>
      <c r="W14" s="5">
        <f>TabellM1920[[#This Row],[Poeng '#6]]</f>
        <v>40</v>
      </c>
    </row>
    <row r="15" spans="1:23" x14ac:dyDescent="0.4">
      <c r="A15" t="s">
        <v>312</v>
      </c>
      <c r="B15" t="s">
        <v>11</v>
      </c>
      <c r="C15" s="5"/>
      <c r="D15" s="5" t="str">
        <f>IF(TabellM1920[[#This Row],[Plassering '#1]]="","",VLOOKUP(TabellM1920[[#This Row],[Plassering '#1]],Poeng[],2,FALSE))</f>
        <v/>
      </c>
      <c r="E15" s="5"/>
      <c r="F15" s="5" t="str">
        <f>IF(TabellM1920[[#This Row],[Plassering '#2]]="","",VLOOKUP(TabellM1920[[#This Row],[Plassering '#2]],Poeng[],2,FALSE))</f>
        <v/>
      </c>
      <c r="G15" s="5"/>
      <c r="H15" s="5" t="str">
        <f>IF(TabellM1920[[#This Row],[Plassering '#3]]="","",VLOOKUP(TabellM1920[[#This Row],[Plassering '#3]],Poeng[],2,FALSE))</f>
        <v/>
      </c>
      <c r="I15" s="5">
        <v>12</v>
      </c>
      <c r="J15" s="5">
        <f>IF(TabellM1920[[#This Row],[Plassering '#4]]="","",VLOOKUP(TabellM1920[[#This Row],[Plassering '#4]],Poeng[],2,FALSE))</f>
        <v>22</v>
      </c>
      <c r="K15" s="5"/>
      <c r="L15" s="5" t="str">
        <f>IF(TabellM1920[[#This Row],[Plassering '#5]]="","",VLOOKUP(TabellM1920[[#This Row],[Plassering '#5]],Poeng[],2,FALSE))</f>
        <v/>
      </c>
      <c r="M15" s="5">
        <v>7</v>
      </c>
      <c r="N15" s="5">
        <f>IF(TabellM1920[[#This Row],[Plassering '#6]]="","",VLOOKUP(TabellM1920[[#This Row],[Plassering '#6]],Poeng[],2,FALSE))</f>
        <v>36</v>
      </c>
      <c r="O15" s="5" t="str" cm="1">
        <f t="array" ref="O15">IF(6-(COUNTBLANK(TabellM1920[[#This Row],[P1]:[P6]]))&lt;4,"",SUM(LARGE(TabellM1920[[#This Row],[P1]:[P6]],{1,2,3,4})))</f>
        <v/>
      </c>
      <c r="P15" s="10" cm="1">
        <f t="array" ref="P15">IF(6-(COUNTBLANK(TabellM1920[[#This Row],[P1]:[P6]]))&lt;4,SUM(TabellM1920[[#This Row],[P1]:[P6]]),SUM(LARGE(TabellM1920[[#This Row],[P1]:[P6]],{1,2,3,4})))</f>
        <v>58</v>
      </c>
      <c r="Q15" s="5" t="str">
        <f>IF(TabellM1920[[#This Row],[Poeng Tellende]]="","",RANK(TabellM1920[ [#This Row],[Poeng Tellende] ],TabellM1920[Poeng Tellende],0))</f>
        <v/>
      </c>
      <c r="R15" s="5" t="str">
        <f>TabellM1920[[#This Row],[Poeng '#1]]</f>
        <v/>
      </c>
      <c r="S15" s="5" t="str">
        <f>TabellM1920[[#This Row],[Poeng '#2]]</f>
        <v/>
      </c>
      <c r="T15" s="5" t="str">
        <f>TabellM1920[[#This Row],[Poeng '#3]]</f>
        <v/>
      </c>
      <c r="U15" s="5">
        <f>TabellM1920[[#This Row],[Poeng '#4]]</f>
        <v>22</v>
      </c>
      <c r="V15" s="5" t="str">
        <f>TabellM1920[[#This Row],[Poeng '#5]]</f>
        <v/>
      </c>
      <c r="W15" s="5">
        <f>TabellM1920[[#This Row],[Poeng '#6]]</f>
        <v>36</v>
      </c>
    </row>
    <row r="16" spans="1:23" x14ac:dyDescent="0.4">
      <c r="A16" t="s">
        <v>71</v>
      </c>
      <c r="B16" t="s">
        <v>6</v>
      </c>
      <c r="C16" s="5">
        <v>8</v>
      </c>
      <c r="D16" s="5">
        <f>IF(TabellM1920[[#This Row],[Plassering '#1]]="","",VLOOKUP(TabellM1920[[#This Row],[Plassering '#1]],Poeng[],2,FALSE))</f>
        <v>32</v>
      </c>
      <c r="E16" s="5">
        <v>2</v>
      </c>
      <c r="F16" s="5">
        <f>IF(TabellM1920[[#This Row],[Plassering '#2]]="","",VLOOKUP(TabellM1920[[#This Row],[Plassering '#2]],Poeng[],2,FALSE))</f>
        <v>80</v>
      </c>
      <c r="G16" s="5"/>
      <c r="H16" s="5" t="str">
        <f>IF(TabellM1920[[#This Row],[Plassering '#3]]="","",VLOOKUP(TabellM1920[[#This Row],[Plassering '#3]],Poeng[],2,FALSE))</f>
        <v/>
      </c>
      <c r="I16" s="5">
        <v>1</v>
      </c>
      <c r="J16" s="5">
        <f>IF(TabellM1920[[#This Row],[Plassering '#4]]="","",VLOOKUP(TabellM1920[[#This Row],[Plassering '#4]],Poeng[],2,FALSE))</f>
        <v>100</v>
      </c>
      <c r="K16" s="5"/>
      <c r="L16" s="5" t="str">
        <f>IF(TabellM1920[[#This Row],[Plassering '#5]]="","",VLOOKUP(TabellM1920[[#This Row],[Plassering '#5]],Poeng[],2,FALSE))</f>
        <v/>
      </c>
      <c r="M16" s="5"/>
      <c r="N16" s="5" t="str">
        <f>IF(TabellM1920[[#This Row],[Plassering '#6]]="","",VLOOKUP(TabellM1920[[#This Row],[Plassering '#6]],Poeng[],2,FALSE))</f>
        <v/>
      </c>
      <c r="O16" s="5" t="str" cm="1">
        <f t="array" ref="O16">IF(6-(COUNTBLANK(TabellM1920[[#This Row],[P1]:[P6]]))&lt;4,"",SUM(LARGE(TabellM1920[[#This Row],[P1]:[P6]],{1,2,3,4})))</f>
        <v/>
      </c>
      <c r="P16" s="10" cm="1">
        <f t="array" ref="P16">IF(6-(COUNTBLANK(TabellM1920[[#This Row],[P1]:[P6]]))&lt;4,SUM(TabellM1920[[#This Row],[P1]:[P6]]),SUM(LARGE(TabellM1920[[#This Row],[P1]:[P6]],{1,2,3,4})))</f>
        <v>212</v>
      </c>
      <c r="Q16" s="5" t="str">
        <f>IF(TabellM1920[[#This Row],[Poeng Tellende]]="","",RANK(TabellM1920[ [#This Row],[Poeng Tellende] ],TabellM1920[Poeng Tellende],0))</f>
        <v/>
      </c>
      <c r="R16" s="5">
        <f>TabellM1920[[#This Row],[Poeng '#1]]</f>
        <v>32</v>
      </c>
      <c r="S16" s="5">
        <f>TabellM1920[[#This Row],[Poeng '#2]]</f>
        <v>80</v>
      </c>
      <c r="T16" s="5" t="str">
        <f>TabellM1920[[#This Row],[Poeng '#3]]</f>
        <v/>
      </c>
      <c r="U16" s="5">
        <f>TabellM1920[[#This Row],[Poeng '#4]]</f>
        <v>100</v>
      </c>
      <c r="V16" s="5" t="str">
        <f>TabellM1920[[#This Row],[Poeng '#5]]</f>
        <v/>
      </c>
      <c r="W16" s="5" t="str">
        <f>TabellM1920[[#This Row],[Poeng '#6]]</f>
        <v/>
      </c>
    </row>
    <row r="17" spans="1:23" x14ac:dyDescent="0.4">
      <c r="A17" t="s">
        <v>81</v>
      </c>
      <c r="B17" t="s">
        <v>6</v>
      </c>
      <c r="C17" s="5"/>
      <c r="D17" s="5" t="str">
        <f>IF(TabellM1920[[#This Row],[Plassering '#1]]="","",VLOOKUP(TabellM1920[[#This Row],[Plassering '#1]],Poeng[],2,FALSE))</f>
        <v/>
      </c>
      <c r="E17" s="5">
        <v>14</v>
      </c>
      <c r="F17" s="5">
        <f>IF(TabellM1920[[#This Row],[Plassering '#2]]="","",VLOOKUP(TabellM1920[[#This Row],[Plassering '#2]],Poeng[],2,FALSE))</f>
        <v>18</v>
      </c>
      <c r="G17" s="5">
        <v>1</v>
      </c>
      <c r="H17" s="5">
        <f>IF(TabellM1920[[#This Row],[Plassering '#3]]="","",VLOOKUP(TabellM1920[[#This Row],[Plassering '#3]],Poeng[],2,FALSE))</f>
        <v>100</v>
      </c>
      <c r="I17" s="5">
        <v>2</v>
      </c>
      <c r="J17" s="5">
        <f>IF(TabellM1920[[#This Row],[Plassering '#4]]="","",VLOOKUP(TabellM1920[[#This Row],[Plassering '#4]],Poeng[],2,FALSE))</f>
        <v>80</v>
      </c>
      <c r="K17" s="5"/>
      <c r="L17" s="5" t="str">
        <f>IF(TabellM1920[[#This Row],[Plassering '#5]]="","",VLOOKUP(TabellM1920[[#This Row],[Plassering '#5]],Poeng[],2,FALSE))</f>
        <v/>
      </c>
      <c r="M17" s="5"/>
      <c r="N17" s="5" t="str">
        <f>IF(TabellM1920[[#This Row],[Plassering '#6]]="","",VLOOKUP(TabellM1920[[#This Row],[Plassering '#6]],Poeng[],2,FALSE))</f>
        <v/>
      </c>
      <c r="O17" s="5" t="str" cm="1">
        <f t="array" ref="O17">IF(6-(COUNTBLANK(TabellM1920[[#This Row],[P1]:[P6]]))&lt;4,"",SUM(LARGE(TabellM1920[[#This Row],[P1]:[P6]],{1,2,3,4})))</f>
        <v/>
      </c>
      <c r="P17" s="10" cm="1">
        <f t="array" ref="P17">IF(6-(COUNTBLANK(TabellM1920[[#This Row],[P1]:[P6]]))&lt;4,SUM(TabellM1920[[#This Row],[P1]:[P6]]),SUM(LARGE(TabellM1920[[#This Row],[P1]:[P6]],{1,2,3,4})))</f>
        <v>198</v>
      </c>
      <c r="Q17" s="5" t="str">
        <f>IF(TabellM1920[[#This Row],[Poeng Tellende]]="","",RANK(TabellM1920[ [#This Row],[Poeng Tellende] ],TabellM1920[Poeng Tellende],0))</f>
        <v/>
      </c>
      <c r="R17" s="5" t="str">
        <f>TabellM1920[[#This Row],[Poeng '#1]]</f>
        <v/>
      </c>
      <c r="S17" s="5">
        <f>TabellM1920[[#This Row],[Poeng '#2]]</f>
        <v>18</v>
      </c>
      <c r="T17" s="5">
        <f>TabellM1920[[#This Row],[Poeng '#3]]</f>
        <v>100</v>
      </c>
      <c r="U17" s="5">
        <f>TabellM1920[[#This Row],[Poeng '#4]]</f>
        <v>80</v>
      </c>
      <c r="V17" s="5" t="str">
        <f>TabellM1920[[#This Row],[Poeng '#5]]</f>
        <v/>
      </c>
      <c r="W17" s="5" t="str">
        <f>TabellM1920[[#This Row],[Poeng '#6]]</f>
        <v/>
      </c>
    </row>
    <row r="18" spans="1:23" x14ac:dyDescent="0.4">
      <c r="A18" t="s">
        <v>67</v>
      </c>
      <c r="B18" t="s">
        <v>6</v>
      </c>
      <c r="C18" s="5">
        <v>3</v>
      </c>
      <c r="D18" s="5">
        <f>IF(TabellM1920[[#This Row],[Plassering '#1]]="","",VLOOKUP(TabellM1920[[#This Row],[Plassering '#1]],Poeng[],2,FALSE))</f>
        <v>60</v>
      </c>
      <c r="E18" s="5">
        <v>5</v>
      </c>
      <c r="F18" s="5">
        <f>IF(TabellM1920[[#This Row],[Plassering '#2]]="","",VLOOKUP(TabellM1920[[#This Row],[Plassering '#2]],Poeng[],2,FALSE))</f>
        <v>45</v>
      </c>
      <c r="G18" s="5"/>
      <c r="H18" s="5" t="str">
        <f>IF(TabellM1920[[#This Row],[Plassering '#3]]="","",VLOOKUP(TabellM1920[[#This Row],[Plassering '#3]],Poeng[],2,FALSE))</f>
        <v/>
      </c>
      <c r="I18" s="5"/>
      <c r="J18" s="5" t="str">
        <f>IF(TabellM1920[[#This Row],[Plassering '#4]]="","",VLOOKUP(TabellM1920[[#This Row],[Plassering '#4]],Poeng[],2,FALSE))</f>
        <v/>
      </c>
      <c r="K18" s="5">
        <v>4</v>
      </c>
      <c r="L18" s="5">
        <f>IF(TabellM1920[[#This Row],[Plassering '#5]]="","",VLOOKUP(TabellM1920[[#This Row],[Plassering '#5]],Poeng[],2,FALSE))</f>
        <v>50</v>
      </c>
      <c r="M18" s="5"/>
      <c r="N18" s="5" t="str">
        <f>IF(TabellM1920[[#This Row],[Plassering '#6]]="","",VLOOKUP(TabellM1920[[#This Row],[Plassering '#6]],Poeng[],2,FALSE))</f>
        <v/>
      </c>
      <c r="O18" s="5" t="str" cm="1">
        <f t="array" ref="O18">IF(6-(COUNTBLANK(TabellM1920[[#This Row],[P1]:[P6]]))&lt;4,"",SUM(LARGE(TabellM1920[[#This Row],[P1]:[P6]],{1,2,3,4})))</f>
        <v/>
      </c>
      <c r="P18" s="10" cm="1">
        <f t="array" ref="P18">IF(6-(COUNTBLANK(TabellM1920[[#This Row],[P1]:[P6]]))&lt;4,SUM(TabellM1920[[#This Row],[P1]:[P6]]),SUM(LARGE(TabellM1920[[#This Row],[P1]:[P6]],{1,2,3,4})))</f>
        <v>155</v>
      </c>
      <c r="Q18" s="5" t="str">
        <f>IF(TabellM1920[[#This Row],[Poeng Tellende]]="","",RANK(TabellM1920[ [#This Row],[Poeng Tellende] ],TabellM1920[Poeng Tellende],0))</f>
        <v/>
      </c>
      <c r="R18" s="5">
        <f>TabellM1920[[#This Row],[Poeng '#1]]</f>
        <v>60</v>
      </c>
      <c r="S18" s="5">
        <f>TabellM1920[[#This Row],[Poeng '#2]]</f>
        <v>45</v>
      </c>
      <c r="T18" s="5" t="str">
        <f>TabellM1920[[#This Row],[Poeng '#3]]</f>
        <v/>
      </c>
      <c r="U18" s="5" t="str">
        <f>TabellM1920[[#This Row],[Poeng '#4]]</f>
        <v/>
      </c>
      <c r="V18" s="5">
        <f>TabellM1920[[#This Row],[Poeng '#5]]</f>
        <v>50</v>
      </c>
      <c r="W18" s="5" t="str">
        <f>TabellM1920[[#This Row],[Poeng '#6]]</f>
        <v/>
      </c>
    </row>
    <row r="19" spans="1:23" x14ac:dyDescent="0.4">
      <c r="A19" t="s">
        <v>68</v>
      </c>
      <c r="B19" t="s">
        <v>6</v>
      </c>
      <c r="C19" s="5">
        <v>2</v>
      </c>
      <c r="D19" s="5">
        <f>IF(TabellM1920[[#This Row],[Plassering '#1]]="","",VLOOKUP(TabellM1920[[#This Row],[Plassering '#1]],Poeng[],2,FALSE))</f>
        <v>80</v>
      </c>
      <c r="E19" s="5">
        <v>7</v>
      </c>
      <c r="F19" s="5">
        <f>IF(TabellM1920[[#This Row],[Plassering '#2]]="","",VLOOKUP(TabellM1920[[#This Row],[Plassering '#2]],Poeng[],2,FALSE))</f>
        <v>36</v>
      </c>
      <c r="G19" s="5"/>
      <c r="H19" s="5" t="str">
        <f>IF(TabellM1920[[#This Row],[Plassering '#3]]="","",VLOOKUP(TabellM1920[[#This Row],[Plassering '#3]],Poeng[],2,FALSE))</f>
        <v/>
      </c>
      <c r="I19" s="5">
        <v>7</v>
      </c>
      <c r="J19" s="5">
        <f>IF(TabellM1920[[#This Row],[Plassering '#4]]="","",VLOOKUP(TabellM1920[[#This Row],[Plassering '#4]],Poeng[],2,FALSE))</f>
        <v>36</v>
      </c>
      <c r="K19" s="5"/>
      <c r="L19" s="5" t="str">
        <f>IF(TabellM1920[[#This Row],[Plassering '#5]]="","",VLOOKUP(TabellM1920[[#This Row],[Plassering '#5]],Poeng[],2,FALSE))</f>
        <v/>
      </c>
      <c r="M19" s="5"/>
      <c r="N19" s="5" t="str">
        <f>IF(TabellM1920[[#This Row],[Plassering '#6]]="","",VLOOKUP(TabellM1920[[#This Row],[Plassering '#6]],Poeng[],2,FALSE))</f>
        <v/>
      </c>
      <c r="O19" s="5" t="str" cm="1">
        <f t="array" ref="O19">IF(6-(COUNTBLANK(TabellM1920[[#This Row],[P1]:[P6]]))&lt;4,"",SUM(LARGE(TabellM1920[[#This Row],[P1]:[P6]],{1,2,3,4})))</f>
        <v/>
      </c>
      <c r="P19" s="10" cm="1">
        <f t="array" ref="P19">IF(6-(COUNTBLANK(TabellM1920[[#This Row],[P1]:[P6]]))&lt;4,SUM(TabellM1920[[#This Row],[P1]:[P6]]),SUM(LARGE(TabellM1920[[#This Row],[P1]:[P6]],{1,2,3,4})))</f>
        <v>152</v>
      </c>
      <c r="Q19" s="5" t="str">
        <f>IF(TabellM1920[[#This Row],[Poeng Tellende]]="","",RANK(TabellM1920[ [#This Row],[Poeng Tellende] ],TabellM1920[Poeng Tellende],0))</f>
        <v/>
      </c>
      <c r="R19" s="5">
        <f>TabellM1920[[#This Row],[Poeng '#1]]</f>
        <v>80</v>
      </c>
      <c r="S19" s="5">
        <f>TabellM1920[[#This Row],[Poeng '#2]]</f>
        <v>36</v>
      </c>
      <c r="T19" s="5" t="str">
        <f>TabellM1920[[#This Row],[Poeng '#3]]</f>
        <v/>
      </c>
      <c r="U19" s="5">
        <f>TabellM1920[[#This Row],[Poeng '#4]]</f>
        <v>36</v>
      </c>
      <c r="V19" s="5" t="str">
        <f>TabellM1920[[#This Row],[Poeng '#5]]</f>
        <v/>
      </c>
      <c r="W19" s="5" t="str">
        <f>TabellM1920[[#This Row],[Poeng '#6]]</f>
        <v/>
      </c>
    </row>
    <row r="20" spans="1:23" x14ac:dyDescent="0.4">
      <c r="A20" t="s">
        <v>309</v>
      </c>
      <c r="B20" t="s">
        <v>308</v>
      </c>
      <c r="C20" s="5">
        <v>7</v>
      </c>
      <c r="D20" s="5">
        <f>IF(TabellM1920[[#This Row],[Plassering '#1]]="","",VLOOKUP(TabellM1920[[#This Row],[Plassering '#1]],Poeng[],2,FALSE))</f>
        <v>36</v>
      </c>
      <c r="E20" s="5">
        <v>6</v>
      </c>
      <c r="F20" s="5">
        <f>IF(TabellM1920[[#This Row],[Plassering '#2]]="","",VLOOKUP(TabellM1920[[#This Row],[Plassering '#2]],Poeng[],2,FALSE))</f>
        <v>40</v>
      </c>
      <c r="G20" s="5"/>
      <c r="H20" s="5" t="str">
        <f>IF(TabellM1920[[#This Row],[Plassering '#3]]="","",VLOOKUP(TabellM1920[[#This Row],[Plassering '#3]],Poeng[],2,FALSE))</f>
        <v/>
      </c>
      <c r="I20" s="5">
        <v>11</v>
      </c>
      <c r="J20" s="5">
        <f>IF(TabellM1920[[#This Row],[Plassering '#4]]="","",VLOOKUP(TabellM1920[[#This Row],[Plassering '#4]],Poeng[],2,FALSE))</f>
        <v>24</v>
      </c>
      <c r="K20" s="5"/>
      <c r="L20" s="5" t="str">
        <f>IF(TabellM1920[[#This Row],[Plassering '#5]]="","",VLOOKUP(TabellM1920[[#This Row],[Plassering '#5]],Poeng[],2,FALSE))</f>
        <v/>
      </c>
      <c r="M20" s="5"/>
      <c r="N20" s="5" t="str">
        <f>IF(TabellM1920[[#This Row],[Plassering '#6]]="","",VLOOKUP(TabellM1920[[#This Row],[Plassering '#6]],Poeng[],2,FALSE))</f>
        <v/>
      </c>
      <c r="O20" s="5" t="str" cm="1">
        <f t="array" ref="O20">IF(6-(COUNTBLANK(TabellM1920[[#This Row],[P1]:[P6]]))&lt;4,"",SUM(LARGE(TabellM1920[[#This Row],[P1]:[P6]],{1,2,3,4})))</f>
        <v/>
      </c>
      <c r="P20" s="10" cm="1">
        <f t="array" ref="P20">IF(6-(COUNTBLANK(TabellM1920[[#This Row],[P1]:[P6]]))&lt;4,SUM(TabellM1920[[#This Row],[P1]:[P6]]),SUM(LARGE(TabellM1920[[#This Row],[P1]:[P6]],{1,2,3,4})))</f>
        <v>100</v>
      </c>
      <c r="Q20" s="5" t="str">
        <f>IF(TabellM1920[[#This Row],[Poeng Tellende]]="","",RANK(TabellM1920[ [#This Row],[Poeng Tellende] ],TabellM1920[Poeng Tellende],0))</f>
        <v/>
      </c>
      <c r="R20" s="5">
        <f>TabellM1920[[#This Row],[Poeng '#1]]</f>
        <v>36</v>
      </c>
      <c r="S20" s="5">
        <f>TabellM1920[[#This Row],[Poeng '#2]]</f>
        <v>40</v>
      </c>
      <c r="T20" s="5" t="str">
        <f>TabellM1920[[#This Row],[Poeng '#3]]</f>
        <v/>
      </c>
      <c r="U20" s="5">
        <f>TabellM1920[[#This Row],[Poeng '#4]]</f>
        <v>24</v>
      </c>
      <c r="V20" s="5" t="str">
        <f>TabellM1920[[#This Row],[Poeng '#5]]</f>
        <v/>
      </c>
      <c r="W20" s="5" t="str">
        <f>TabellM1920[[#This Row],[Poeng '#6]]</f>
        <v/>
      </c>
    </row>
    <row r="21" spans="1:23" x14ac:dyDescent="0.4">
      <c r="A21" t="s">
        <v>80</v>
      </c>
      <c r="B21" t="s">
        <v>8</v>
      </c>
      <c r="C21" s="5"/>
      <c r="D21" s="5" t="str">
        <f>IF(TabellM1920[[#This Row],[Plassering '#1]]="","",VLOOKUP(TabellM1920[[#This Row],[Plassering '#1]],Poeng[],2,FALSE))</f>
        <v/>
      </c>
      <c r="E21" s="5">
        <v>10</v>
      </c>
      <c r="F21" s="5">
        <f>IF(TabellM1920[[#This Row],[Plassering '#2]]="","",VLOOKUP(TabellM1920[[#This Row],[Plassering '#2]],Poeng[],2,FALSE))</f>
        <v>26</v>
      </c>
      <c r="G21" s="5"/>
      <c r="H21" s="5" t="str">
        <f>IF(TabellM1920[[#This Row],[Plassering '#3]]="","",VLOOKUP(TabellM1920[[#This Row],[Plassering '#3]],Poeng[],2,FALSE))</f>
        <v/>
      </c>
      <c r="I21" s="5">
        <v>8</v>
      </c>
      <c r="J21" s="5">
        <f>IF(TabellM1920[[#This Row],[Plassering '#4]]="","",VLOOKUP(TabellM1920[[#This Row],[Plassering '#4]],Poeng[],2,FALSE))</f>
        <v>32</v>
      </c>
      <c r="K21" s="5">
        <v>9</v>
      </c>
      <c r="L21" s="5">
        <f>IF(TabellM1920[[#This Row],[Plassering '#5]]="","",VLOOKUP(TabellM1920[[#This Row],[Plassering '#5]],Poeng[],2,FALSE))</f>
        <v>29</v>
      </c>
      <c r="M21" s="5"/>
      <c r="N21" s="5" t="str">
        <f>IF(TabellM1920[[#This Row],[Plassering '#6]]="","",VLOOKUP(TabellM1920[[#This Row],[Plassering '#6]],Poeng[],2,FALSE))</f>
        <v/>
      </c>
      <c r="O21" s="5" t="str" cm="1">
        <f t="array" ref="O21">IF(6-(COUNTBLANK(TabellM1920[[#This Row],[P1]:[P6]]))&lt;4,"",SUM(LARGE(TabellM1920[[#This Row],[P1]:[P6]],{1,2,3,4})))</f>
        <v/>
      </c>
      <c r="P21" s="10" cm="1">
        <f t="array" ref="P21">IF(6-(COUNTBLANK(TabellM1920[[#This Row],[P1]:[P6]]))&lt;4,SUM(TabellM1920[[#This Row],[P1]:[P6]]),SUM(LARGE(TabellM1920[[#This Row],[P1]:[P6]],{1,2,3,4})))</f>
        <v>87</v>
      </c>
      <c r="Q21" s="5" t="str">
        <f>IF(TabellM1920[[#This Row],[Poeng Tellende]]="","",RANK(TabellM1920[ [#This Row],[Poeng Tellende] ],TabellM1920[Poeng Tellende],0))</f>
        <v/>
      </c>
      <c r="R21" s="5" t="str">
        <f>TabellM1920[[#This Row],[Poeng '#1]]</f>
        <v/>
      </c>
      <c r="S21" s="5">
        <f>TabellM1920[[#This Row],[Poeng '#2]]</f>
        <v>26</v>
      </c>
      <c r="T21" s="5" t="str">
        <f>TabellM1920[[#This Row],[Poeng '#3]]</f>
        <v/>
      </c>
      <c r="U21" s="5">
        <f>TabellM1920[[#This Row],[Poeng '#4]]</f>
        <v>32</v>
      </c>
      <c r="V21" s="5">
        <f>TabellM1920[[#This Row],[Poeng '#5]]</f>
        <v>29</v>
      </c>
      <c r="W21" s="5" t="str">
        <f>TabellM1920[[#This Row],[Poeng '#6]]</f>
        <v/>
      </c>
    </row>
    <row r="22" spans="1:23" x14ac:dyDescent="0.4">
      <c r="A22" t="s">
        <v>310</v>
      </c>
      <c r="B22" t="s">
        <v>6</v>
      </c>
      <c r="C22" s="5"/>
      <c r="D22" s="5" t="str">
        <f>IF(TabellM1920[[#This Row],[Plassering '#1]]="","",VLOOKUP(TabellM1920[[#This Row],[Plassering '#1]],Poeng[],2,FALSE))</f>
        <v/>
      </c>
      <c r="E22" s="5"/>
      <c r="F22" s="5" t="str">
        <f>IF(TabellM1920[[#This Row],[Plassering '#2]]="","",VLOOKUP(TabellM1920[[#This Row],[Plassering '#2]],Poeng[],2,FALSE))</f>
        <v/>
      </c>
      <c r="G22" s="5"/>
      <c r="H22" s="5" t="str">
        <f>IF(TabellM1920[[#This Row],[Plassering '#3]]="","",VLOOKUP(TabellM1920[[#This Row],[Plassering '#3]],Poeng[],2,FALSE))</f>
        <v/>
      </c>
      <c r="I22" s="5">
        <v>5</v>
      </c>
      <c r="J22" s="5">
        <f>IF(TabellM1920[[#This Row],[Plassering '#4]]="","",VLOOKUP(TabellM1920[[#This Row],[Plassering '#4]],Poeng[],2,FALSE))</f>
        <v>45</v>
      </c>
      <c r="K22" s="5">
        <v>6</v>
      </c>
      <c r="L22" s="5">
        <f>IF(TabellM1920[[#This Row],[Plassering '#5]]="","",VLOOKUP(TabellM1920[[#This Row],[Plassering '#5]],Poeng[],2,FALSE))</f>
        <v>40</v>
      </c>
      <c r="M22" s="5"/>
      <c r="N22" s="5" t="str">
        <f>IF(TabellM1920[[#This Row],[Plassering '#6]]="","",VLOOKUP(TabellM1920[[#This Row],[Plassering '#6]],Poeng[],2,FALSE))</f>
        <v/>
      </c>
      <c r="O22" s="5" t="str" cm="1">
        <f t="array" ref="O22">IF(6-(COUNTBLANK(TabellM1920[[#This Row],[P1]:[P6]]))&lt;4,"",SUM(LARGE(TabellM1920[[#This Row],[P1]:[P6]],{1,2,3,4})))</f>
        <v/>
      </c>
      <c r="P22" s="10" cm="1">
        <f t="array" ref="P22">IF(6-(COUNTBLANK(TabellM1920[[#This Row],[P1]:[P6]]))&lt;4,SUM(TabellM1920[[#This Row],[P1]:[P6]]),SUM(LARGE(TabellM1920[[#This Row],[P1]:[P6]],{1,2,3,4})))</f>
        <v>85</v>
      </c>
      <c r="Q22" s="5" t="str">
        <f>IF(TabellM1920[[#This Row],[Poeng Tellende]]="","",RANK(TabellM1920[ [#This Row],[Poeng Tellende] ],TabellM1920[Poeng Tellende],0))</f>
        <v/>
      </c>
      <c r="R22" s="5" t="str">
        <f>TabellM1920[[#This Row],[Poeng '#1]]</f>
        <v/>
      </c>
      <c r="S22" s="5" t="str">
        <f>TabellM1920[[#This Row],[Poeng '#2]]</f>
        <v/>
      </c>
      <c r="T22" s="5" t="str">
        <f>TabellM1920[[#This Row],[Poeng '#3]]</f>
        <v/>
      </c>
      <c r="U22" s="5">
        <f>TabellM1920[[#This Row],[Poeng '#4]]</f>
        <v>45</v>
      </c>
      <c r="V22" s="5">
        <f>TabellM1920[[#This Row],[Poeng '#5]]</f>
        <v>40</v>
      </c>
      <c r="W22" s="5" t="str">
        <f>TabellM1920[[#This Row],[Poeng '#6]]</f>
        <v/>
      </c>
    </row>
    <row r="23" spans="1:23" x14ac:dyDescent="0.4">
      <c r="A23" t="s">
        <v>267</v>
      </c>
      <c r="B23" t="s">
        <v>6</v>
      </c>
      <c r="C23" s="5"/>
      <c r="D23" s="5" t="str">
        <f>IF(TabellM1920[[#This Row],[Plassering '#1]]="","",VLOOKUP(TabellM1920[[#This Row],[Plassering '#1]],Poeng[],2,FALSE))</f>
        <v/>
      </c>
      <c r="E23" s="5">
        <v>15</v>
      </c>
      <c r="F23" s="5">
        <f>IF(TabellM1920[[#This Row],[Plassering '#2]]="","",VLOOKUP(TabellM1920[[#This Row],[Plassering '#2]],Poeng[],2,FALSE))</f>
        <v>16</v>
      </c>
      <c r="G23" s="5"/>
      <c r="H23" s="5" t="str">
        <f>IF(TabellM1920[[#This Row],[Plassering '#3]]="","",VLOOKUP(TabellM1920[[#This Row],[Plassering '#3]],Poeng[],2,FALSE))</f>
        <v/>
      </c>
      <c r="I23" s="5">
        <v>3</v>
      </c>
      <c r="J23" s="5">
        <f>IF(TabellM1920[[#This Row],[Plassering '#4]]="","",VLOOKUP(TabellM1920[[#This Row],[Plassering '#4]],Poeng[],2,FALSE))</f>
        <v>60</v>
      </c>
      <c r="K23" s="5"/>
      <c r="L23" s="5" t="str">
        <f>IF(TabellM1920[[#This Row],[Plassering '#5]]="","",VLOOKUP(TabellM1920[[#This Row],[Plassering '#5]],Poeng[],2,FALSE))</f>
        <v/>
      </c>
      <c r="M23" s="5"/>
      <c r="N23" s="5" t="str">
        <f>IF(TabellM1920[[#This Row],[Plassering '#6]]="","",VLOOKUP(TabellM1920[[#This Row],[Plassering '#6]],Poeng[],2,FALSE))</f>
        <v/>
      </c>
      <c r="O23" s="5" t="str" cm="1">
        <f t="array" ref="O23">IF(6-(COUNTBLANK(TabellM1920[[#This Row],[P1]:[P6]]))&lt;4,"",SUM(LARGE(TabellM1920[[#This Row],[P1]:[P6]],{1,2,3,4})))</f>
        <v/>
      </c>
      <c r="P23" s="10" cm="1">
        <f t="array" ref="P23">IF(6-(COUNTBLANK(TabellM1920[[#This Row],[P1]:[P6]]))&lt;4,SUM(TabellM1920[[#This Row],[P1]:[P6]]),SUM(LARGE(TabellM1920[[#This Row],[P1]:[P6]],{1,2,3,4})))</f>
        <v>76</v>
      </c>
      <c r="Q23" s="5" t="str">
        <f>IF(TabellM1920[[#This Row],[Poeng Tellende]]="","",RANK(TabellM1920[ [#This Row],[Poeng Tellende] ],TabellM1920[Poeng Tellende],0))</f>
        <v/>
      </c>
      <c r="R23" s="5" t="str">
        <f>TabellM1920[[#This Row],[Poeng '#1]]</f>
        <v/>
      </c>
      <c r="S23" s="5">
        <f>TabellM1920[[#This Row],[Poeng '#2]]</f>
        <v>16</v>
      </c>
      <c r="T23" s="5" t="str">
        <f>TabellM1920[[#This Row],[Poeng '#3]]</f>
        <v/>
      </c>
      <c r="U23" s="5">
        <f>TabellM1920[[#This Row],[Poeng '#4]]</f>
        <v>60</v>
      </c>
      <c r="V23" s="5" t="str">
        <f>TabellM1920[[#This Row],[Poeng '#5]]</f>
        <v/>
      </c>
      <c r="W23" s="5" t="str">
        <f>TabellM1920[[#This Row],[Poeng '#6]]</f>
        <v/>
      </c>
    </row>
    <row r="24" spans="1:23" x14ac:dyDescent="0.4">
      <c r="A24" t="s">
        <v>73</v>
      </c>
      <c r="B24" t="s">
        <v>17</v>
      </c>
      <c r="C24" s="5">
        <v>10</v>
      </c>
      <c r="D24" s="5">
        <f>IF(TabellM1920[[#This Row],[Plassering '#1]]="","",VLOOKUP(TabellM1920[[#This Row],[Plassering '#1]],Poeng[],2,FALSE))</f>
        <v>26</v>
      </c>
      <c r="E24" s="5"/>
      <c r="F24" s="5" t="str">
        <f>IF(TabellM1920[[#This Row],[Plassering '#2]]="","",VLOOKUP(TabellM1920[[#This Row],[Plassering '#2]],Poeng[],2,FALSE))</f>
        <v/>
      </c>
      <c r="G24" s="5">
        <v>4</v>
      </c>
      <c r="H24" s="5">
        <f>IF(TabellM1920[[#This Row],[Plassering '#3]]="","",VLOOKUP(TabellM1920[[#This Row],[Plassering '#3]],Poeng[],2,FALSE))</f>
        <v>50</v>
      </c>
      <c r="I24" s="5"/>
      <c r="J24" s="5" t="str">
        <f>IF(TabellM1920[[#This Row],[Plassering '#4]]="","",VLOOKUP(TabellM1920[[#This Row],[Plassering '#4]],Poeng[],2,FALSE))</f>
        <v/>
      </c>
      <c r="K24" s="5"/>
      <c r="L24" s="5" t="str">
        <f>IF(TabellM1920[[#This Row],[Plassering '#5]]="","",VLOOKUP(TabellM1920[[#This Row],[Plassering '#5]],Poeng[],2,FALSE))</f>
        <v/>
      </c>
      <c r="M24" s="5"/>
      <c r="N24" s="5" t="str">
        <f>IF(TabellM1920[[#This Row],[Plassering '#6]]="","",VLOOKUP(TabellM1920[[#This Row],[Plassering '#6]],Poeng[],2,FALSE))</f>
        <v/>
      </c>
      <c r="O24" s="5" t="str" cm="1">
        <f t="array" ref="O24">IF(6-(COUNTBLANK(TabellM1920[[#This Row],[P1]:[P6]]))&lt;4,"",SUM(LARGE(TabellM1920[[#This Row],[P1]:[P6]],{1,2,3,4})))</f>
        <v/>
      </c>
      <c r="P24" s="10" cm="1">
        <f t="array" ref="P24">IF(6-(COUNTBLANK(TabellM1920[[#This Row],[P1]:[P6]]))&lt;4,SUM(TabellM1920[[#This Row],[P1]:[P6]]),SUM(LARGE(TabellM1920[[#This Row],[P1]:[P6]],{1,2,3,4})))</f>
        <v>76</v>
      </c>
      <c r="Q24" s="5" t="str">
        <f>IF(TabellM1920[[#This Row],[Poeng Tellende]]="","",RANK(TabellM1920[ [#This Row],[Poeng Tellende] ],TabellM1920[Poeng Tellende],0))</f>
        <v/>
      </c>
      <c r="R24" s="5">
        <f>TabellM1920[[#This Row],[Poeng '#1]]</f>
        <v>26</v>
      </c>
      <c r="S24" s="5" t="str">
        <f>TabellM1920[[#This Row],[Poeng '#2]]</f>
        <v/>
      </c>
      <c r="T24" s="5">
        <f>TabellM1920[[#This Row],[Poeng '#3]]</f>
        <v>50</v>
      </c>
      <c r="U24" s="5" t="str">
        <f>TabellM1920[[#This Row],[Poeng '#4]]</f>
        <v/>
      </c>
      <c r="V24" s="5" t="str">
        <f>TabellM1920[[#This Row],[Poeng '#5]]</f>
        <v/>
      </c>
      <c r="W24" s="5" t="str">
        <f>TabellM1920[[#This Row],[Poeng '#6]]</f>
        <v/>
      </c>
    </row>
    <row r="25" spans="1:23" x14ac:dyDescent="0.4">
      <c r="A25" t="s">
        <v>311</v>
      </c>
      <c r="B25" t="s">
        <v>8</v>
      </c>
      <c r="C25" s="5"/>
      <c r="D25" s="5" t="str">
        <f>IF(TabellM1920[[#This Row],[Plassering '#1]]="","",VLOOKUP(TabellM1920[[#This Row],[Plassering '#1]],Poeng[],2,FALSE))</f>
        <v/>
      </c>
      <c r="E25" s="5"/>
      <c r="F25" s="5" t="str">
        <f>IF(TabellM1920[[#This Row],[Plassering '#2]]="","",VLOOKUP(TabellM1920[[#This Row],[Plassering '#2]],Poeng[],2,FALSE))</f>
        <v/>
      </c>
      <c r="G25" s="5"/>
      <c r="H25" s="5" t="str">
        <f>IF(TabellM1920[[#This Row],[Plassering '#3]]="","",VLOOKUP(TabellM1920[[#This Row],[Plassering '#3]],Poeng[],2,FALSE))</f>
        <v/>
      </c>
      <c r="I25" s="5">
        <v>9</v>
      </c>
      <c r="J25" s="5">
        <f>IF(TabellM1920[[#This Row],[Plassering '#4]]="","",VLOOKUP(TabellM1920[[#This Row],[Plassering '#4]],Poeng[],2,FALSE))</f>
        <v>29</v>
      </c>
      <c r="K25" s="5">
        <v>5</v>
      </c>
      <c r="L25" s="5">
        <f>IF(TabellM1920[[#This Row],[Plassering '#5]]="","",VLOOKUP(TabellM1920[[#This Row],[Plassering '#5]],Poeng[],2,FALSE))</f>
        <v>45</v>
      </c>
      <c r="M25" s="5"/>
      <c r="N25" s="5" t="str">
        <f>IF(TabellM1920[[#This Row],[Plassering '#6]]="","",VLOOKUP(TabellM1920[[#This Row],[Plassering '#6]],Poeng[],2,FALSE))</f>
        <v/>
      </c>
      <c r="O25" s="5" t="str" cm="1">
        <f t="array" ref="O25">IF(6-(COUNTBLANK(TabellM1920[[#This Row],[P1]:[P6]]))&lt;4,"",SUM(LARGE(TabellM1920[[#This Row],[P1]:[P6]],{1,2,3,4})))</f>
        <v/>
      </c>
      <c r="P25" s="10" cm="1">
        <f t="array" ref="P25">IF(6-(COUNTBLANK(TabellM1920[[#This Row],[P1]:[P6]]))&lt;4,SUM(TabellM1920[[#This Row],[P1]:[P6]]),SUM(LARGE(TabellM1920[[#This Row],[P1]:[P6]],{1,2,3,4})))</f>
        <v>74</v>
      </c>
      <c r="Q25" s="5" t="str">
        <f>IF(TabellM1920[[#This Row],[Poeng Tellende]]="","",RANK(TabellM1920[ [#This Row],[Poeng Tellende] ],TabellM1920[Poeng Tellende],0))</f>
        <v/>
      </c>
      <c r="R25" s="5" t="str">
        <f>TabellM1920[[#This Row],[Poeng '#1]]</f>
        <v/>
      </c>
      <c r="S25" s="5" t="str">
        <f>TabellM1920[[#This Row],[Poeng '#2]]</f>
        <v/>
      </c>
      <c r="T25" s="5" t="str">
        <f>TabellM1920[[#This Row],[Poeng '#3]]</f>
        <v/>
      </c>
      <c r="U25" s="5">
        <f>TabellM1920[[#This Row],[Poeng '#4]]</f>
        <v>29</v>
      </c>
      <c r="V25" s="5">
        <f>TabellM1920[[#This Row],[Poeng '#5]]</f>
        <v>45</v>
      </c>
      <c r="W25" s="5" t="str">
        <f>TabellM1920[[#This Row],[Poeng '#6]]</f>
        <v/>
      </c>
    </row>
    <row r="26" spans="1:23" x14ac:dyDescent="0.4">
      <c r="A26" t="s">
        <v>76</v>
      </c>
      <c r="B26" t="s">
        <v>6</v>
      </c>
      <c r="C26" s="5">
        <v>13</v>
      </c>
      <c r="D26" s="5">
        <f>IF(TabellM1920[[#This Row],[Plassering '#1]]="","",VLOOKUP(TabellM1920[[#This Row],[Plassering '#1]],Poeng[],2,FALSE))</f>
        <v>20</v>
      </c>
      <c r="E26" s="5">
        <v>8</v>
      </c>
      <c r="F26" s="5">
        <f>IF(TabellM1920[[#This Row],[Plassering '#2]]="","",VLOOKUP(TabellM1920[[#This Row],[Plassering '#2]],Poeng[],2,FALSE))</f>
        <v>32</v>
      </c>
      <c r="G26" s="5"/>
      <c r="H26" s="5" t="str">
        <f>IF(TabellM1920[[#This Row],[Plassering '#3]]="","",VLOOKUP(TabellM1920[[#This Row],[Plassering '#3]],Poeng[],2,FALSE))</f>
        <v/>
      </c>
      <c r="I26" s="5">
        <v>15</v>
      </c>
      <c r="J26" s="5">
        <f>IF(TabellM1920[[#This Row],[Plassering '#4]]="","",VLOOKUP(TabellM1920[[#This Row],[Plassering '#4]],Poeng[],2,FALSE))</f>
        <v>16</v>
      </c>
      <c r="K26" s="5"/>
      <c r="L26" s="5" t="str">
        <f>IF(TabellM1920[[#This Row],[Plassering '#5]]="","",VLOOKUP(TabellM1920[[#This Row],[Plassering '#5]],Poeng[],2,FALSE))</f>
        <v/>
      </c>
      <c r="M26" s="5"/>
      <c r="N26" s="5" t="str">
        <f>IF(TabellM1920[[#This Row],[Plassering '#6]]="","",VLOOKUP(TabellM1920[[#This Row],[Plassering '#6]],Poeng[],2,FALSE))</f>
        <v/>
      </c>
      <c r="O26" s="5" t="str" cm="1">
        <f t="array" ref="O26">IF(6-(COUNTBLANK(TabellM1920[[#This Row],[P1]:[P6]]))&lt;4,"",SUM(LARGE(TabellM1920[[#This Row],[P1]:[P6]],{1,2,3,4})))</f>
        <v/>
      </c>
      <c r="P26" s="10" cm="1">
        <f t="array" ref="P26">IF(6-(COUNTBLANK(TabellM1920[[#This Row],[P1]:[P6]]))&lt;4,SUM(TabellM1920[[#This Row],[P1]:[P6]]),SUM(LARGE(TabellM1920[[#This Row],[P1]:[P6]],{1,2,3,4})))</f>
        <v>68</v>
      </c>
      <c r="Q26" s="5" t="str">
        <f>IF(TabellM1920[[#This Row],[Poeng Tellende]]="","",RANK(TabellM1920[ [#This Row],[Poeng Tellende] ],TabellM1920[Poeng Tellende],0))</f>
        <v/>
      </c>
      <c r="R26" s="5">
        <f>TabellM1920[[#This Row],[Poeng '#1]]</f>
        <v>20</v>
      </c>
      <c r="S26" s="5">
        <f>TabellM1920[[#This Row],[Poeng '#2]]</f>
        <v>32</v>
      </c>
      <c r="T26" s="5" t="str">
        <f>TabellM1920[[#This Row],[Poeng '#3]]</f>
        <v/>
      </c>
      <c r="U26" s="5">
        <f>TabellM1920[[#This Row],[Poeng '#4]]</f>
        <v>16</v>
      </c>
      <c r="V26" s="5" t="str">
        <f>TabellM1920[[#This Row],[Poeng '#5]]</f>
        <v/>
      </c>
      <c r="W26" s="5" t="str">
        <f>TabellM1920[[#This Row],[Poeng '#6]]</f>
        <v/>
      </c>
    </row>
    <row r="27" spans="1:23" x14ac:dyDescent="0.4">
      <c r="A27" t="s">
        <v>77</v>
      </c>
      <c r="B27" t="s">
        <v>6</v>
      </c>
      <c r="C27" s="5">
        <v>14</v>
      </c>
      <c r="D27" s="5">
        <f>IF(TabellM1920[[#This Row],[Plassering '#1]]="","",VLOOKUP(TabellM1920[[#This Row],[Plassering '#1]],Poeng[],2,FALSE))</f>
        <v>18</v>
      </c>
      <c r="E27" s="5"/>
      <c r="F27" s="5" t="str">
        <f>IF(TabellM1920[[#This Row],[Plassering '#2]]="","",VLOOKUP(TabellM1920[[#This Row],[Plassering '#2]],Poeng[],2,FALSE))</f>
        <v/>
      </c>
      <c r="G27" s="5"/>
      <c r="H27" s="5" t="str">
        <f>IF(TabellM1920[[#This Row],[Plassering '#3]]="","",VLOOKUP(TabellM1920[[#This Row],[Plassering '#3]],Poeng[],2,FALSE))</f>
        <v/>
      </c>
      <c r="I27" s="5">
        <v>13</v>
      </c>
      <c r="J27" s="5">
        <f>IF(TabellM1920[[#This Row],[Plassering '#4]]="","",VLOOKUP(TabellM1920[[#This Row],[Plassering '#4]],Poeng[],2,FALSE))</f>
        <v>20</v>
      </c>
      <c r="K27" s="5">
        <v>10</v>
      </c>
      <c r="L27" s="5">
        <f>IF(TabellM1920[[#This Row],[Plassering '#5]]="","",VLOOKUP(TabellM1920[[#This Row],[Plassering '#5]],Poeng[],2,FALSE))</f>
        <v>26</v>
      </c>
      <c r="M27" s="5"/>
      <c r="N27" s="5" t="str">
        <f>IF(TabellM1920[[#This Row],[Plassering '#6]]="","",VLOOKUP(TabellM1920[[#This Row],[Plassering '#6]],Poeng[],2,FALSE))</f>
        <v/>
      </c>
      <c r="O27" s="5" t="str" cm="1">
        <f t="array" ref="O27">IF(6-(COUNTBLANK(TabellM1920[[#This Row],[P1]:[P6]]))&lt;4,"",SUM(LARGE(TabellM1920[[#This Row],[P1]:[P6]],{1,2,3,4})))</f>
        <v/>
      </c>
      <c r="P27" s="10" cm="1">
        <f t="array" ref="P27">IF(6-(COUNTBLANK(TabellM1920[[#This Row],[P1]:[P6]]))&lt;4,SUM(TabellM1920[[#This Row],[P1]:[P6]]),SUM(LARGE(TabellM1920[[#This Row],[P1]:[P6]],{1,2,3,4})))</f>
        <v>64</v>
      </c>
      <c r="Q27" s="5" t="str">
        <f>IF(TabellM1920[[#This Row],[Poeng Tellende]]="","",RANK(TabellM1920[ [#This Row],[Poeng Tellende] ],TabellM1920[Poeng Tellende],0))</f>
        <v/>
      </c>
      <c r="R27" s="5">
        <f>TabellM1920[[#This Row],[Poeng '#1]]</f>
        <v>18</v>
      </c>
      <c r="S27" s="5" t="str">
        <f>TabellM1920[[#This Row],[Poeng '#2]]</f>
        <v/>
      </c>
      <c r="T27" s="5" t="str">
        <f>TabellM1920[[#This Row],[Poeng '#3]]</f>
        <v/>
      </c>
      <c r="U27" s="5">
        <f>TabellM1920[[#This Row],[Poeng '#4]]</f>
        <v>20</v>
      </c>
      <c r="V27" s="5">
        <f>TabellM1920[[#This Row],[Poeng '#5]]</f>
        <v>26</v>
      </c>
      <c r="W27" s="5" t="str">
        <f>TabellM1920[[#This Row],[Poeng '#6]]</f>
        <v/>
      </c>
    </row>
    <row r="28" spans="1:23" x14ac:dyDescent="0.4">
      <c r="A28" t="s">
        <v>351</v>
      </c>
      <c r="B28" t="s">
        <v>11</v>
      </c>
      <c r="C28" s="5"/>
      <c r="D28" s="5" t="str">
        <f>IF(TabellM1920[[#This Row],[Plassering '#1]]="","",VLOOKUP(TabellM1920[[#This Row],[Plassering '#1]],Poeng[],2,FALSE))</f>
        <v/>
      </c>
      <c r="E28" s="5"/>
      <c r="F28" s="5" t="str">
        <f>IF(TabellM1920[[#This Row],[Plassering '#2]]="","",VLOOKUP(TabellM1920[[#This Row],[Plassering '#2]],Poeng[],2,FALSE))</f>
        <v/>
      </c>
      <c r="G28" s="5"/>
      <c r="H28" s="5" t="str">
        <f>IF(TabellM1920[[#This Row],[Plassering '#3]]="","",VLOOKUP(TabellM1920[[#This Row],[Plassering '#3]],Poeng[],2,FALSE))</f>
        <v/>
      </c>
      <c r="I28" s="5"/>
      <c r="J28" s="5" t="str">
        <f>IF(TabellM1920[[#This Row],[Plassering '#4]]="","",VLOOKUP(TabellM1920[[#This Row],[Plassering '#4]],Poeng[],2,FALSE))</f>
        <v/>
      </c>
      <c r="K28" s="5">
        <v>7</v>
      </c>
      <c r="L28" s="5">
        <f>IF(TabellM1920[[#This Row],[Plassering '#5]]="","",VLOOKUP(TabellM1920[[#This Row],[Plassering '#5]],Poeng[],2,FALSE))</f>
        <v>36</v>
      </c>
      <c r="M28" s="5"/>
      <c r="N28" s="5" t="str">
        <f>IF(TabellM1920[[#This Row],[Plassering '#6]]="","",VLOOKUP(TabellM1920[[#This Row],[Plassering '#6]],Poeng[],2,FALSE))</f>
        <v/>
      </c>
      <c r="O28" s="5" t="str" cm="1">
        <f t="array" ref="O28">IF(6-(COUNTBLANK(TabellM1920[[#This Row],[P1]:[P6]]))&lt;4,"",SUM(LARGE(TabellM1920[[#This Row],[P1]:[P6]],{1,2,3,4})))</f>
        <v/>
      </c>
      <c r="P28" s="10" cm="1">
        <f t="array" ref="P28">IF(6-(COUNTBLANK(TabellM1920[[#This Row],[P1]:[P6]]))&lt;4,SUM(TabellM1920[[#This Row],[P1]:[P6]]),SUM(LARGE(TabellM1920[[#This Row],[P1]:[P6]],{1,2,3,4})))</f>
        <v>36</v>
      </c>
      <c r="Q28" s="5" t="str">
        <f>IF(TabellM1920[[#This Row],[Poeng Tellende]]="","",RANK(TabellM1920[ [#This Row],[Poeng Tellende] ],TabellM1920[Poeng Tellende],0))</f>
        <v/>
      </c>
      <c r="R28" s="5" t="str">
        <f>TabellM1920[[#This Row],[Poeng '#1]]</f>
        <v/>
      </c>
      <c r="S28" s="5" t="str">
        <f>TabellM1920[[#This Row],[Poeng '#2]]</f>
        <v/>
      </c>
      <c r="T28" s="5" t="str">
        <f>TabellM1920[[#This Row],[Poeng '#3]]</f>
        <v/>
      </c>
      <c r="U28" s="5" t="str">
        <f>TabellM1920[[#This Row],[Poeng '#4]]</f>
        <v/>
      </c>
      <c r="V28" s="5">
        <f>TabellM1920[[#This Row],[Poeng '#5]]</f>
        <v>36</v>
      </c>
      <c r="W28" s="5" t="str">
        <f>TabellM1920[[#This Row],[Poeng '#6]]</f>
        <v/>
      </c>
    </row>
    <row r="29" spans="1:23" x14ac:dyDescent="0.4">
      <c r="A29" t="s">
        <v>268</v>
      </c>
      <c r="B29" t="s">
        <v>6</v>
      </c>
      <c r="C29" s="5"/>
      <c r="D29" s="5" t="str">
        <f>IF(TabellM1920[[#This Row],[Plassering '#1]]="","",VLOOKUP(TabellM1920[[#This Row],[Plassering '#1]],Poeng[],2,FALSE))</f>
        <v/>
      </c>
      <c r="E29" s="5">
        <v>16</v>
      </c>
      <c r="F29" s="5">
        <f>IF(TabellM1920[[#This Row],[Plassering '#2]]="","",VLOOKUP(TabellM1920[[#This Row],[Plassering '#2]],Poeng[],2,FALSE))</f>
        <v>15</v>
      </c>
      <c r="G29" s="5"/>
      <c r="H29" s="5" t="str">
        <f>IF(TabellM1920[[#This Row],[Plassering '#3]]="","",VLOOKUP(TabellM1920[[#This Row],[Plassering '#3]],Poeng[],2,FALSE))</f>
        <v/>
      </c>
      <c r="I29" s="5"/>
      <c r="J29" s="5" t="str">
        <f>IF(TabellM1920[[#This Row],[Plassering '#4]]="","",VLOOKUP(TabellM1920[[#This Row],[Plassering '#4]],Poeng[],2,FALSE))</f>
        <v/>
      </c>
      <c r="K29" s="5">
        <v>13</v>
      </c>
      <c r="L29" s="5">
        <f>IF(TabellM1920[[#This Row],[Plassering '#5]]="","",VLOOKUP(TabellM1920[[#This Row],[Plassering '#5]],Poeng[],2,FALSE))</f>
        <v>20</v>
      </c>
      <c r="M29" s="5"/>
      <c r="N29" s="5" t="str">
        <f>IF(TabellM1920[[#This Row],[Plassering '#6]]="","",VLOOKUP(TabellM1920[[#This Row],[Plassering '#6]],Poeng[],2,FALSE))</f>
        <v/>
      </c>
      <c r="O29" s="5" t="str" cm="1">
        <f t="array" ref="O29">IF(6-(COUNTBLANK(TabellM1920[[#This Row],[P1]:[P6]]))&lt;4,"",SUM(LARGE(TabellM1920[[#This Row],[P1]:[P6]],{1,2,3,4})))</f>
        <v/>
      </c>
      <c r="P29" s="10" cm="1">
        <f t="array" ref="P29">IF(6-(COUNTBLANK(TabellM1920[[#This Row],[P1]:[P6]]))&lt;4,SUM(TabellM1920[[#This Row],[P1]:[P6]]),SUM(LARGE(TabellM1920[[#This Row],[P1]:[P6]],{1,2,3,4})))</f>
        <v>35</v>
      </c>
      <c r="Q29" s="5" t="str">
        <f>IF(TabellM1920[[#This Row],[Poeng Tellende]]="","",RANK(TabellM1920[ [#This Row],[Poeng Tellende] ],TabellM1920[Poeng Tellende],0))</f>
        <v/>
      </c>
      <c r="R29" s="5" t="str">
        <f>TabellM1920[[#This Row],[Poeng '#1]]</f>
        <v/>
      </c>
      <c r="S29" s="5">
        <f>TabellM1920[[#This Row],[Poeng '#2]]</f>
        <v>15</v>
      </c>
      <c r="T29" s="5" t="str">
        <f>TabellM1920[[#This Row],[Poeng '#3]]</f>
        <v/>
      </c>
      <c r="U29" s="5" t="str">
        <f>TabellM1920[[#This Row],[Poeng '#4]]</f>
        <v/>
      </c>
      <c r="V29" s="5">
        <f>TabellM1920[[#This Row],[Poeng '#5]]</f>
        <v>20</v>
      </c>
      <c r="W29" s="5" t="str">
        <f>TabellM1920[[#This Row],[Poeng '#6]]</f>
        <v/>
      </c>
    </row>
    <row r="30" spans="1:23" x14ac:dyDescent="0.4">
      <c r="A30" t="s">
        <v>352</v>
      </c>
      <c r="B30" t="s">
        <v>6</v>
      </c>
      <c r="C30" s="5"/>
      <c r="D30" s="5" t="str">
        <f>IF(TabellM1920[[#This Row],[Plassering '#1]]="","",VLOOKUP(TabellM1920[[#This Row],[Plassering '#1]],Poeng[],2,FALSE))</f>
        <v/>
      </c>
      <c r="E30" s="5"/>
      <c r="F30" s="5" t="str">
        <f>IF(TabellM1920[[#This Row],[Plassering '#2]]="","",VLOOKUP(TabellM1920[[#This Row],[Plassering '#2]],Poeng[],2,FALSE))</f>
        <v/>
      </c>
      <c r="G30" s="5"/>
      <c r="H30" s="5" t="str">
        <f>IF(TabellM1920[[#This Row],[Plassering '#3]]="","",VLOOKUP(TabellM1920[[#This Row],[Plassering '#3]],Poeng[],2,FALSE))</f>
        <v/>
      </c>
      <c r="I30" s="5"/>
      <c r="J30" s="5" t="str">
        <f>IF(TabellM1920[[#This Row],[Plassering '#4]]="","",VLOOKUP(TabellM1920[[#This Row],[Plassering '#4]],Poeng[],2,FALSE))</f>
        <v/>
      </c>
      <c r="K30" s="5">
        <v>14</v>
      </c>
      <c r="L30" s="5">
        <f>IF(TabellM1920[[#This Row],[Plassering '#5]]="","",VLOOKUP(TabellM1920[[#This Row],[Plassering '#5]],Poeng[],2,FALSE))</f>
        <v>18</v>
      </c>
      <c r="M30" s="5"/>
      <c r="N30" s="5" t="str">
        <f>IF(TabellM1920[[#This Row],[Plassering '#6]]="","",VLOOKUP(TabellM1920[[#This Row],[Plassering '#6]],Poeng[],2,FALSE))</f>
        <v/>
      </c>
      <c r="O30" s="5" t="str" cm="1">
        <f t="array" ref="O30">IF(6-(COUNTBLANK(TabellM1920[[#This Row],[P1]:[P6]]))&lt;4,"",SUM(LARGE(TabellM1920[[#This Row],[P1]:[P6]],{1,2,3,4})))</f>
        <v/>
      </c>
      <c r="P30" s="10" cm="1">
        <f t="array" ref="P30">IF(6-(COUNTBLANK(TabellM1920[[#This Row],[P1]:[P6]]))&lt;4,SUM(TabellM1920[[#This Row],[P1]:[P6]]),SUM(LARGE(TabellM1920[[#This Row],[P1]:[P6]],{1,2,3,4})))</f>
        <v>18</v>
      </c>
      <c r="Q30" s="5" t="str">
        <f>IF(TabellM1920[[#This Row],[Poeng Tellende]]="","",RANK(TabellM1920[ [#This Row],[Poeng Tellende] ],TabellM1920[Poeng Tellende],0))</f>
        <v/>
      </c>
      <c r="R30" s="5" t="str">
        <f>TabellM1920[[#This Row],[Poeng '#1]]</f>
        <v/>
      </c>
      <c r="S30" s="5" t="str">
        <f>TabellM1920[[#This Row],[Poeng '#2]]</f>
        <v/>
      </c>
      <c r="T30" s="5" t="str">
        <f>TabellM1920[[#This Row],[Poeng '#3]]</f>
        <v/>
      </c>
      <c r="U30" s="5" t="str">
        <f>TabellM1920[[#This Row],[Poeng '#4]]</f>
        <v/>
      </c>
      <c r="V30" s="5">
        <f>TabellM1920[[#This Row],[Poeng '#5]]</f>
        <v>18</v>
      </c>
      <c r="W30" s="5" t="str">
        <f>TabellM1920[[#This Row],[Poeng '#6]]</f>
        <v/>
      </c>
    </row>
    <row r="31" spans="1:23" x14ac:dyDescent="0.4">
      <c r="A31" t="s">
        <v>353</v>
      </c>
      <c r="B31" t="s">
        <v>17</v>
      </c>
      <c r="C31" s="5"/>
      <c r="D31" s="5" t="str">
        <f>IF(TabellM1920[[#This Row],[Plassering '#1]]="","",VLOOKUP(TabellM1920[[#This Row],[Plassering '#1]],Poeng[],2,FALSE))</f>
        <v/>
      </c>
      <c r="E31" s="5"/>
      <c r="F31" s="5" t="str">
        <f>IF(TabellM1920[[#This Row],[Plassering '#2]]="","",VLOOKUP(TabellM1920[[#This Row],[Plassering '#2]],Poeng[],2,FALSE))</f>
        <v/>
      </c>
      <c r="G31" s="5"/>
      <c r="H31" s="5" t="str">
        <f>IF(TabellM1920[[#This Row],[Plassering '#3]]="","",VLOOKUP(TabellM1920[[#This Row],[Plassering '#3]],Poeng[],2,FALSE))</f>
        <v/>
      </c>
      <c r="I31" s="5"/>
      <c r="J31" s="5" t="str">
        <f>IF(TabellM1920[[#This Row],[Plassering '#4]]="","",VLOOKUP(TabellM1920[[#This Row],[Plassering '#4]],Poeng[],2,FALSE))</f>
        <v/>
      </c>
      <c r="K31" s="5">
        <v>15</v>
      </c>
      <c r="L31" s="5">
        <f>IF(TabellM1920[[#This Row],[Plassering '#5]]="","",VLOOKUP(TabellM1920[[#This Row],[Plassering '#5]],Poeng[],2,FALSE))</f>
        <v>16</v>
      </c>
      <c r="M31" s="5"/>
      <c r="N31" s="5" t="str">
        <f>IF(TabellM1920[[#This Row],[Plassering '#6]]="","",VLOOKUP(TabellM1920[[#This Row],[Plassering '#6]],Poeng[],2,FALSE))</f>
        <v/>
      </c>
      <c r="O31" s="5" t="str" cm="1">
        <f t="array" ref="O31">IF(6-(COUNTBLANK(TabellM1920[[#This Row],[P1]:[P6]]))&lt;4,"",SUM(LARGE(TabellM1920[[#This Row],[P1]:[P6]],{1,2,3,4})))</f>
        <v/>
      </c>
      <c r="P31" s="10" cm="1">
        <f t="array" ref="P31">IF(6-(COUNTBLANK(TabellM1920[[#This Row],[P1]:[P6]]))&lt;4,SUM(TabellM1920[[#This Row],[P1]:[P6]]),SUM(LARGE(TabellM1920[[#This Row],[P1]:[P6]],{1,2,3,4})))</f>
        <v>16</v>
      </c>
      <c r="Q31" s="5" t="str">
        <f>IF(TabellM1920[[#This Row],[Poeng Tellende]]="","",RANK(TabellM1920[ [#This Row],[Poeng Tellende] ],TabellM1920[Poeng Tellende],0))</f>
        <v/>
      </c>
      <c r="R31" s="5" t="str">
        <f>TabellM1920[[#This Row],[Poeng '#1]]</f>
        <v/>
      </c>
      <c r="S31" s="5" t="str">
        <f>TabellM1920[[#This Row],[Poeng '#2]]</f>
        <v/>
      </c>
      <c r="T31" s="5" t="str">
        <f>TabellM1920[[#This Row],[Poeng '#3]]</f>
        <v/>
      </c>
      <c r="U31" s="5" t="str">
        <f>TabellM1920[[#This Row],[Poeng '#4]]</f>
        <v/>
      </c>
      <c r="V31" s="5">
        <f>TabellM1920[[#This Row],[Poeng '#5]]</f>
        <v>16</v>
      </c>
      <c r="W31" s="5" t="str">
        <f>TabellM1920[[#This Row],[Poeng '#6]]</f>
        <v/>
      </c>
    </row>
    <row r="32" spans="1:23" x14ac:dyDescent="0.4">
      <c r="A32" t="s">
        <v>79</v>
      </c>
      <c r="B32" t="s">
        <v>29</v>
      </c>
      <c r="C32" s="5">
        <v>16</v>
      </c>
      <c r="D32" s="5">
        <f>IF(TabellM1920[[#This Row],[Plassering '#1]]="","",VLOOKUP(TabellM1920[[#This Row],[Plassering '#1]],Poeng[],2,FALSE))</f>
        <v>15</v>
      </c>
      <c r="E32" s="5"/>
      <c r="F32" s="5" t="str">
        <f>IF(TabellM1920[[#This Row],[Plassering '#2]]="","",VLOOKUP(TabellM1920[[#This Row],[Plassering '#2]],Poeng[],2,FALSE))</f>
        <v/>
      </c>
      <c r="G32" s="5"/>
      <c r="H32" s="5" t="str">
        <f>IF(TabellM1920[[#This Row],[Plassering '#3]]="","",VLOOKUP(TabellM1920[[#This Row],[Plassering '#3]],Poeng[],2,FALSE))</f>
        <v/>
      </c>
      <c r="I32" s="5"/>
      <c r="J32" s="5" t="str">
        <f>IF(TabellM1920[[#This Row],[Plassering '#4]]="","",VLOOKUP(TabellM1920[[#This Row],[Plassering '#4]],Poeng[],2,FALSE))</f>
        <v/>
      </c>
      <c r="K32" s="5"/>
      <c r="L32" s="5" t="str">
        <f>IF(TabellM1920[[#This Row],[Plassering '#5]]="","",VLOOKUP(TabellM1920[[#This Row],[Plassering '#5]],Poeng[],2,FALSE))</f>
        <v/>
      </c>
      <c r="M32" s="5"/>
      <c r="N32" s="5" t="str">
        <f>IF(TabellM1920[[#This Row],[Plassering '#6]]="","",VLOOKUP(TabellM1920[[#This Row],[Plassering '#6]],Poeng[],2,FALSE))</f>
        <v/>
      </c>
      <c r="O32" s="5" t="str" cm="1">
        <f t="array" ref="O32">IF(6-(COUNTBLANK(TabellM1920[[#This Row],[P1]:[P6]]))&lt;4,"",SUM(LARGE(TabellM1920[[#This Row],[P1]:[P6]],{1,2,3,4})))</f>
        <v/>
      </c>
      <c r="P32" s="10" cm="1">
        <f t="array" ref="P32">IF(6-(COUNTBLANK(TabellM1920[[#This Row],[P1]:[P6]]))&lt;4,SUM(TabellM1920[[#This Row],[P1]:[P6]]),SUM(LARGE(TabellM1920[[#This Row],[P1]:[P6]],{1,2,3,4})))</f>
        <v>15</v>
      </c>
      <c r="Q32" s="5" t="str">
        <f>IF(TabellM1920[[#This Row],[Poeng Tellende]]="","",RANK(TabellM1920[ [#This Row],[Poeng Tellende] ],TabellM1920[Poeng Tellende],0))</f>
        <v/>
      </c>
      <c r="R32" s="5">
        <f>TabellM1920[[#This Row],[Poeng '#1]]</f>
        <v>15</v>
      </c>
      <c r="S32" s="5" t="str">
        <f>TabellM1920[[#This Row],[Poeng '#2]]</f>
        <v/>
      </c>
      <c r="T32" s="5" t="str">
        <f>TabellM1920[[#This Row],[Poeng '#3]]</f>
        <v/>
      </c>
      <c r="U32" s="5" t="str">
        <f>TabellM1920[[#This Row],[Poeng '#4]]</f>
        <v/>
      </c>
      <c r="V32" s="5" t="str">
        <f>TabellM1920[[#This Row],[Poeng '#5]]</f>
        <v/>
      </c>
      <c r="W32" s="5" t="str">
        <f>TabellM1920[[#This Row],[Poeng '#6]]</f>
        <v/>
      </c>
    </row>
    <row r="33" spans="1:23" x14ac:dyDescent="0.4">
      <c r="A33" t="s">
        <v>314</v>
      </c>
      <c r="B33" t="s">
        <v>6</v>
      </c>
      <c r="C33" s="5"/>
      <c r="D33" s="5" t="str">
        <f>IF(TabellM1920[[#This Row],[Plassering '#1]]="","",VLOOKUP(TabellM1920[[#This Row],[Plassering '#1]],Poeng[],2,FALSE))</f>
        <v/>
      </c>
      <c r="E33" s="5"/>
      <c r="F33" s="5" t="str">
        <f>IF(TabellM1920[[#This Row],[Plassering '#2]]="","",VLOOKUP(TabellM1920[[#This Row],[Plassering '#2]],Poeng[],2,FALSE))</f>
        <v/>
      </c>
      <c r="G33" s="5"/>
      <c r="H33" s="5" t="str">
        <f>IF(TabellM1920[[#This Row],[Plassering '#3]]="","",VLOOKUP(TabellM1920[[#This Row],[Plassering '#3]],Poeng[],2,FALSE))</f>
        <v/>
      </c>
      <c r="I33" s="5">
        <v>19</v>
      </c>
      <c r="J33" s="5">
        <f>IF(TabellM1920[[#This Row],[Plassering '#4]]="","",VLOOKUP(TabellM1920[[#This Row],[Plassering '#4]],Poeng[],2,FALSE))</f>
        <v>12</v>
      </c>
      <c r="K33" s="5"/>
      <c r="L33" s="5" t="str">
        <f>IF(TabellM1920[[#This Row],[Plassering '#5]]="","",VLOOKUP(TabellM1920[[#This Row],[Plassering '#5]],Poeng[],2,FALSE))</f>
        <v/>
      </c>
      <c r="M33" s="5"/>
      <c r="N33" s="5" t="str">
        <f>IF(TabellM1920[[#This Row],[Plassering '#6]]="","",VLOOKUP(TabellM1920[[#This Row],[Plassering '#6]],Poeng[],2,FALSE))</f>
        <v/>
      </c>
      <c r="O33" s="5" t="str" cm="1">
        <f t="array" ref="O33">IF(6-(COUNTBLANK(TabellM1920[[#This Row],[P1]:[P6]]))&lt;4,"",SUM(LARGE(TabellM1920[[#This Row],[P1]:[P6]],{1,2,3,4})))</f>
        <v/>
      </c>
      <c r="P33" s="10" cm="1">
        <f t="array" ref="P33">IF(6-(COUNTBLANK(TabellM1920[[#This Row],[P1]:[P6]]))&lt;4,SUM(TabellM1920[[#This Row],[P1]:[P6]]),SUM(LARGE(TabellM1920[[#This Row],[P1]:[P6]],{1,2,3,4})))</f>
        <v>12</v>
      </c>
      <c r="Q33" s="5" t="str">
        <f>IF(TabellM1920[[#This Row],[Poeng Tellende]]="","",RANK(TabellM1920[ [#This Row],[Poeng Tellende] ],TabellM1920[Poeng Tellende],0))</f>
        <v/>
      </c>
      <c r="R33" s="5" t="str">
        <f>TabellM1920[[#This Row],[Poeng '#1]]</f>
        <v/>
      </c>
      <c r="S33" s="5" t="str">
        <f>TabellM1920[[#This Row],[Poeng '#2]]</f>
        <v/>
      </c>
      <c r="T33" s="5" t="str">
        <f>TabellM1920[[#This Row],[Poeng '#3]]</f>
        <v/>
      </c>
      <c r="U33" s="5">
        <f>TabellM1920[[#This Row],[Poeng '#4]]</f>
        <v>12</v>
      </c>
      <c r="V33" s="5" t="str">
        <f>TabellM1920[[#This Row],[Poeng '#5]]</f>
        <v/>
      </c>
      <c r="W33" s="5" t="str">
        <f>TabellM1920[[#This Row],[Poeng '#6]]</f>
        <v/>
      </c>
    </row>
    <row r="34" spans="1:23" x14ac:dyDescent="0.4">
      <c r="A34"/>
      <c r="B34"/>
      <c r="C34" s="5"/>
      <c r="D34" s="5" t="str">
        <f>IF(TabellM1920[[#This Row],[Plassering '#1]]="","",VLOOKUP(TabellM1920[[#This Row],[Plassering '#1]],Poeng[],2,FALSE))</f>
        <v/>
      </c>
      <c r="E34" s="5"/>
      <c r="F34" s="5" t="str">
        <f>IF(TabellM1920[[#This Row],[Plassering '#2]]="","",VLOOKUP(TabellM1920[[#This Row],[Plassering '#2]],Poeng[],2,FALSE))</f>
        <v/>
      </c>
      <c r="G34" s="5"/>
      <c r="H34" s="5" t="str">
        <f>IF(TabellM1920[[#This Row],[Plassering '#3]]="","",VLOOKUP(TabellM1920[[#This Row],[Plassering '#3]],Poeng[],2,FALSE))</f>
        <v/>
      </c>
      <c r="I34" s="5"/>
      <c r="J34" s="5" t="str">
        <f>IF(TabellM1920[[#This Row],[Plassering '#4]]="","",VLOOKUP(TabellM1920[[#This Row],[Plassering '#4]],Poeng[],2,FALSE))</f>
        <v/>
      </c>
      <c r="K34" s="5"/>
      <c r="L34" s="5" t="str">
        <f>IF(TabellM1920[[#This Row],[Plassering '#5]]="","",VLOOKUP(TabellM1920[[#This Row],[Plassering '#5]],Poeng[],2,FALSE))</f>
        <v/>
      </c>
      <c r="M34" s="5"/>
      <c r="N34" s="5" t="str">
        <f>IF(TabellM1920[[#This Row],[Plassering '#6]]="","",VLOOKUP(TabellM1920[[#This Row],[Plassering '#6]],Poeng[],2,FALSE))</f>
        <v/>
      </c>
      <c r="O34" s="5" t="str" cm="1">
        <f t="array" ref="O34">IF(6-(COUNTBLANK(TabellM1920[[#This Row],[P1]:[P6]]))&lt;4,"",SUM(LARGE(TabellM1920[[#This Row],[P1]:[P6]],{1,2,3,4})))</f>
        <v/>
      </c>
      <c r="P34" s="10" cm="1">
        <f t="array" ref="P34">IF(6-(COUNTBLANK(TabellM1920[[#This Row],[P1]:[P6]]))&lt;4,SUM(TabellM1920[[#This Row],[P1]:[P6]]),SUM(LARGE(TabellM1920[[#This Row],[P1]:[P6]],{1,2,3,4})))</f>
        <v>0</v>
      </c>
      <c r="Q34" s="5" t="str">
        <f>IF(TabellM1920[[#This Row],[Poeng Tellende]]="","",RANK(TabellM1920[ [#This Row],[Poeng Tellende] ],TabellM1920[Poeng Tellende],0))</f>
        <v/>
      </c>
      <c r="R34" s="5" t="str">
        <f>TabellM1920[[#This Row],[Poeng '#1]]</f>
        <v/>
      </c>
      <c r="S34" s="5" t="str">
        <f>TabellM1920[[#This Row],[Poeng '#2]]</f>
        <v/>
      </c>
      <c r="T34" s="5" t="str">
        <f>TabellM1920[[#This Row],[Poeng '#3]]</f>
        <v/>
      </c>
      <c r="U34" s="5" t="str">
        <f>TabellM1920[[#This Row],[Poeng '#4]]</f>
        <v/>
      </c>
      <c r="V34" s="5" t="str">
        <f>TabellM1920[[#This Row],[Poeng '#5]]</f>
        <v/>
      </c>
      <c r="W34" s="5" t="str">
        <f>TabellM1920[[#This Row],[Poeng '#6]]</f>
        <v/>
      </c>
    </row>
    <row r="35" spans="1:23" x14ac:dyDescent="0.4">
      <c r="A35"/>
      <c r="B35"/>
      <c r="C35" s="5"/>
      <c r="D35" s="5" t="str">
        <f>IF(TabellM1920[[#This Row],[Plassering '#1]]="","",VLOOKUP(TabellM1920[[#This Row],[Plassering '#1]],Poeng[],2,FALSE))</f>
        <v/>
      </c>
      <c r="E35" s="5"/>
      <c r="F35" s="5" t="str">
        <f>IF(TabellM1920[[#This Row],[Plassering '#2]]="","",VLOOKUP(TabellM1920[[#This Row],[Plassering '#2]],Poeng[],2,FALSE))</f>
        <v/>
      </c>
      <c r="G35" s="5"/>
      <c r="H35" s="5" t="str">
        <f>IF(TabellM1920[[#This Row],[Plassering '#3]]="","",VLOOKUP(TabellM1920[[#This Row],[Plassering '#3]],Poeng[],2,FALSE))</f>
        <v/>
      </c>
      <c r="I35" s="5"/>
      <c r="J35" s="5" t="str">
        <f>IF(TabellM1920[[#This Row],[Plassering '#4]]="","",VLOOKUP(TabellM1920[[#This Row],[Plassering '#4]],Poeng[],2,FALSE))</f>
        <v/>
      </c>
      <c r="K35" s="5"/>
      <c r="L35" s="5" t="str">
        <f>IF(TabellM1920[[#This Row],[Plassering '#5]]="","",VLOOKUP(TabellM1920[[#This Row],[Plassering '#5]],Poeng[],2,FALSE))</f>
        <v/>
      </c>
      <c r="M35" s="5"/>
      <c r="N35" s="5" t="str">
        <f>IF(TabellM1920[[#This Row],[Plassering '#6]]="","",VLOOKUP(TabellM1920[[#This Row],[Plassering '#6]],Poeng[],2,FALSE))</f>
        <v/>
      </c>
      <c r="O35" s="5" t="str" cm="1">
        <f t="array" ref="O35">IF(6-(COUNTBLANK(TabellM1920[[#This Row],[P1]:[P6]]))&lt;4,"",SUM(LARGE(TabellM1920[[#This Row],[P1]:[P6]],{1,2,3,4})))</f>
        <v/>
      </c>
      <c r="P35" s="10" cm="1">
        <f t="array" ref="P35">IF(6-(COUNTBLANK(TabellM1920[[#This Row],[P1]:[P6]]))&lt;4,SUM(TabellM1920[[#This Row],[P1]:[P6]]),SUM(LARGE(TabellM1920[[#This Row],[P1]:[P6]],{1,2,3,4})))</f>
        <v>0</v>
      </c>
      <c r="Q35" s="5" t="str">
        <f>IF(TabellM1920[[#This Row],[Poeng Tellende]]="","",RANK(TabellM1920[ [#This Row],[Poeng Tellende] ],TabellM1920[Poeng Tellende],0))</f>
        <v/>
      </c>
      <c r="R35" s="5" t="str">
        <f>TabellM1920[[#This Row],[Poeng '#1]]</f>
        <v/>
      </c>
      <c r="S35" s="5" t="str">
        <f>TabellM1920[[#This Row],[Poeng '#2]]</f>
        <v/>
      </c>
      <c r="T35" s="5" t="str">
        <f>TabellM1920[[#This Row],[Poeng '#3]]</f>
        <v/>
      </c>
      <c r="U35" s="5" t="str">
        <f>TabellM1920[[#This Row],[Poeng '#4]]</f>
        <v/>
      </c>
      <c r="V35" s="5" t="str">
        <f>TabellM1920[[#This Row],[Poeng '#5]]</f>
        <v/>
      </c>
      <c r="W35" s="5" t="str">
        <f>TabellM1920[[#This Row],[Poeng '#6]]</f>
        <v/>
      </c>
    </row>
    <row r="36" spans="1:23" x14ac:dyDescent="0.4">
      <c r="A36"/>
      <c r="B36"/>
      <c r="C36" s="5"/>
      <c r="D36" s="5" t="str">
        <f>IF(TabellM1920[[#This Row],[Plassering '#1]]="","",VLOOKUP(TabellM1920[[#This Row],[Plassering '#1]],Poeng[],2,FALSE))</f>
        <v/>
      </c>
      <c r="E36" s="5"/>
      <c r="F36" s="5" t="str">
        <f>IF(TabellM1920[[#This Row],[Plassering '#2]]="","",VLOOKUP(TabellM1920[[#This Row],[Plassering '#2]],Poeng[],2,FALSE))</f>
        <v/>
      </c>
      <c r="G36" s="5"/>
      <c r="H36" s="5" t="str">
        <f>IF(TabellM1920[[#This Row],[Plassering '#3]]="","",VLOOKUP(TabellM1920[[#This Row],[Plassering '#3]],Poeng[],2,FALSE))</f>
        <v/>
      </c>
      <c r="I36" s="5"/>
      <c r="J36" s="5" t="str">
        <f>IF(TabellM1920[[#This Row],[Plassering '#4]]="","",VLOOKUP(TabellM1920[[#This Row],[Plassering '#4]],Poeng[],2,FALSE))</f>
        <v/>
      </c>
      <c r="K36" s="5"/>
      <c r="L36" s="5" t="str">
        <f>IF(TabellM1920[[#This Row],[Plassering '#5]]="","",VLOOKUP(TabellM1920[[#This Row],[Plassering '#5]],Poeng[],2,FALSE))</f>
        <v/>
      </c>
      <c r="M36" s="5"/>
      <c r="N36" s="5" t="str">
        <f>IF(TabellM1920[[#This Row],[Plassering '#6]]="","",VLOOKUP(TabellM1920[[#This Row],[Plassering '#6]],Poeng[],2,FALSE))</f>
        <v/>
      </c>
      <c r="O36" s="5" t="str" cm="1">
        <f t="array" ref="O36">IF(6-(COUNTBLANK(TabellM1920[[#This Row],[P1]:[P6]]))&lt;4,"",SUM(LARGE(TabellM1920[[#This Row],[P1]:[P6]],{1,2,3,4})))</f>
        <v/>
      </c>
      <c r="P36" s="10" cm="1">
        <f t="array" ref="P36">IF(6-(COUNTBLANK(TabellM1920[[#This Row],[P1]:[P6]]))&lt;4,SUM(TabellM1920[[#This Row],[P1]:[P6]]),SUM(LARGE(TabellM1920[[#This Row],[P1]:[P6]],{1,2,3,4})))</f>
        <v>0</v>
      </c>
      <c r="Q36" s="5" t="str">
        <f>IF(TabellM1920[[#This Row],[Poeng Tellende]]="","",RANK(TabellM1920[ [#This Row],[Poeng Tellende] ],TabellM1920[Poeng Tellende],0))</f>
        <v/>
      </c>
      <c r="R36" s="5" t="str">
        <f>TabellM1920[[#This Row],[Poeng '#1]]</f>
        <v/>
      </c>
      <c r="S36" s="5" t="str">
        <f>TabellM1920[[#This Row],[Poeng '#2]]</f>
        <v/>
      </c>
      <c r="T36" s="5" t="str">
        <f>TabellM1920[[#This Row],[Poeng '#3]]</f>
        <v/>
      </c>
      <c r="U36" s="5" t="str">
        <f>TabellM1920[[#This Row],[Poeng '#4]]</f>
        <v/>
      </c>
      <c r="V36" s="5" t="str">
        <f>TabellM1920[[#This Row],[Poeng '#5]]</f>
        <v/>
      </c>
      <c r="W36" s="5" t="str">
        <f>TabellM1920[[#This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74FEA-9890-2846-986B-C7FB9468098B}">
  <dimension ref="A1:W39"/>
  <sheetViews>
    <sheetView zoomScaleNormal="100" workbookViewId="0">
      <selection activeCell="M13" sqref="M13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227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84</v>
      </c>
      <c r="B6" t="s">
        <v>12</v>
      </c>
      <c r="C6">
        <v>3</v>
      </c>
      <c r="D6" s="5">
        <f>IF(TabellMSR[[#This Row],[Plassering '#1]]="","",VLOOKUP(TabellMSR[[#This Row],[Plassering '#1]],Poeng[],2,FALSE))</f>
        <v>60</v>
      </c>
      <c r="E6" s="5">
        <v>2</v>
      </c>
      <c r="F6" s="5">
        <f>IF(TabellMSR[[#This Row],[Plassering '#2]]="","",VLOOKUP(TabellMSR[[#This Row],[Plassering '#2]],Poeng[],2,FALSE))</f>
        <v>80</v>
      </c>
      <c r="G6" s="5"/>
      <c r="H6" s="5" t="str">
        <f>IF(TabellMSR[[#This Row],[Plassering '#3]]="","",VLOOKUP(TabellMSR[[#This Row],[Plassering '#3]],Poeng[],2,FALSE))</f>
        <v/>
      </c>
      <c r="I6" s="5"/>
      <c r="J6" s="5" t="str">
        <f>IF(TabellMSR[[#This Row],[Plassering '#4]]="","",VLOOKUP(TabellMSR[[#This Row],[Plassering '#4]],Poeng[],2,FALSE))</f>
        <v/>
      </c>
      <c r="K6" s="5">
        <v>2</v>
      </c>
      <c r="L6" s="5">
        <f>IF(TabellMSR[[#This Row],[Plassering '#5]]="","",VLOOKUP(TabellMSR[[#This Row],[Plassering '#5]],Poeng[],2,FALSE))</f>
        <v>80</v>
      </c>
      <c r="M6" s="5">
        <v>7</v>
      </c>
      <c r="N6" s="5">
        <f>IF(TabellMSR[[#This Row],[Plassering '#6]]="","",VLOOKUP(TabellMSR[[#This Row],[Plassering '#6]],Poeng[],2,FALSE))</f>
        <v>36</v>
      </c>
      <c r="O6" s="5" cm="1">
        <f t="array" ref="O6">IF(6-(COUNTBLANK(TabellMSR[[#This Row],[P1]:[P6]]))&lt;4,"",SUM(LARGE(TabellMSR[[#This Row],[P1]:[P6]],{1,2,3,4})))</f>
        <v>256</v>
      </c>
      <c r="P6" s="10" cm="1">
        <f t="array" ref="P6">IF(6-(COUNTBLANK(TabellMSR[[#This Row],[P1]:[P6]]))&lt;4,SUM(TabellMSR[[#This Row],[P1]:[P6]]),SUM(LARGE(TabellMSR[[#This Row],[P1]:[P6]],{1,2,3,4})))</f>
        <v>256</v>
      </c>
      <c r="Q6" s="5">
        <f>IF(TabellMSR[[#This Row],[Poeng Tellende]]="","",RANK(TabellMSR[ [#This Row],[Poeng Tellende] ],TabellMSR[Poeng Tellende],0))</f>
        <v>1</v>
      </c>
      <c r="R6" s="5">
        <f>TabellMSR[[#This Row],[Poeng '#1]]</f>
        <v>60</v>
      </c>
      <c r="S6" s="5">
        <f>TabellMSR[[#This Row],[Poeng '#2]]</f>
        <v>80</v>
      </c>
      <c r="T6" s="5" t="str">
        <f>TabellMSR[[#This Row],[Poeng '#3]]</f>
        <v/>
      </c>
      <c r="U6" s="5" t="str">
        <f>TabellMSR[[#This Row],[Poeng '#4]]</f>
        <v/>
      </c>
      <c r="V6" s="5">
        <f>TabellMSR[[#This Row],[Poeng '#5]]</f>
        <v>80</v>
      </c>
      <c r="W6" s="5">
        <f>TabellMSR[[#This Row],[Poeng '#6]]</f>
        <v>36</v>
      </c>
    </row>
    <row r="7" spans="1:23" x14ac:dyDescent="0.4">
      <c r="A7" t="s">
        <v>90</v>
      </c>
      <c r="B7" t="s">
        <v>30</v>
      </c>
      <c r="C7">
        <v>9</v>
      </c>
      <c r="D7" s="5">
        <f>IF(TabellMSR[[#This Row],[Plassering '#1]]="","",VLOOKUP(TabellMSR[[#This Row],[Plassering '#1]],Poeng[],2,FALSE))</f>
        <v>29</v>
      </c>
      <c r="E7" s="5">
        <v>6</v>
      </c>
      <c r="F7" s="5">
        <f>IF(TabellMSR[[#This Row],[Plassering '#2]]="","",VLOOKUP(TabellMSR[[#This Row],[Plassering '#2]],Poeng[],2,FALSE))</f>
        <v>40</v>
      </c>
      <c r="G7" s="5"/>
      <c r="H7" s="5" t="str">
        <f>IF(TabellMSR[[#This Row],[Plassering '#3]]="","",VLOOKUP(TabellMSR[[#This Row],[Plassering '#3]],Poeng[],2,FALSE))</f>
        <v/>
      </c>
      <c r="I7" s="5">
        <v>1</v>
      </c>
      <c r="J7" s="5">
        <f>IF(TabellMSR[[#This Row],[Plassering '#4]]="","",VLOOKUP(TabellMSR[[#This Row],[Plassering '#4]],Poeng[],2,FALSE))</f>
        <v>100</v>
      </c>
      <c r="K7" s="5">
        <v>3</v>
      </c>
      <c r="L7" s="5">
        <f>IF(TabellMSR[[#This Row],[Plassering '#5]]="","",VLOOKUP(TabellMSR[[#This Row],[Plassering '#5]],Poeng[],2,FALSE))</f>
        <v>60</v>
      </c>
      <c r="M7" s="5">
        <v>5</v>
      </c>
      <c r="N7" s="5">
        <f>IF(TabellMSR[[#This Row],[Plassering '#6]]="","",VLOOKUP(TabellMSR[[#This Row],[Plassering '#6]],Poeng[],2,FALSE))</f>
        <v>45</v>
      </c>
      <c r="O7" s="5" cm="1">
        <f t="array" ref="O7">IF(6-(COUNTBLANK(TabellMSR[[#This Row],[P1]:[P6]]))&lt;4,"",SUM(LARGE(TabellMSR[[#This Row],[P1]:[P6]],{1,2,3,4})))</f>
        <v>245</v>
      </c>
      <c r="P7" s="10" cm="1">
        <f t="array" ref="P7">IF(6-(COUNTBLANK(TabellMSR[[#This Row],[P1]:[P6]]))&lt;4,SUM(TabellMSR[[#This Row],[P1]:[P6]]),SUM(LARGE(TabellMSR[[#This Row],[P1]:[P6]],{1,2,3,4})))</f>
        <v>245</v>
      </c>
      <c r="Q7" s="5">
        <f>IF(TabellMSR[[#This Row],[Poeng Tellende]]="","",RANK(TabellMSR[ [#This Row],[Poeng Tellende] ],TabellMSR[Poeng Tellende],0))</f>
        <v>2</v>
      </c>
      <c r="R7" s="5">
        <f>TabellMSR[[#This Row],[Poeng '#1]]</f>
        <v>29</v>
      </c>
      <c r="S7" s="5">
        <f>TabellMSR[[#This Row],[Poeng '#2]]</f>
        <v>40</v>
      </c>
      <c r="T7" s="5" t="str">
        <f>TabellMSR[[#This Row],[Poeng '#3]]</f>
        <v/>
      </c>
      <c r="U7" s="5">
        <f>TabellMSR[[#This Row],[Poeng '#4]]</f>
        <v>100</v>
      </c>
      <c r="V7" s="5">
        <f>TabellMSR[[#This Row],[Poeng '#5]]</f>
        <v>60</v>
      </c>
      <c r="W7" s="5">
        <f>TabellMSR[[#This Row],[Poeng '#6]]</f>
        <v>45</v>
      </c>
    </row>
    <row r="8" spans="1:23" x14ac:dyDescent="0.4">
      <c r="A8" t="s">
        <v>368</v>
      </c>
      <c r="B8" t="s">
        <v>6</v>
      </c>
      <c r="C8" s="5"/>
      <c r="D8" s="5" t="str">
        <f>IF(TabellMSR[[#This Row],[Plassering '#1]]="","",VLOOKUP(TabellMSR[[#This Row],[Plassering '#1]],Poeng[],2,FALSE))</f>
        <v/>
      </c>
      <c r="E8" s="5"/>
      <c r="F8" s="5" t="str">
        <f>IF(TabellMSR[[#This Row],[Plassering '#2]]="","",VLOOKUP(TabellMSR[[#This Row],[Plassering '#2]],Poeng[],2,FALSE))</f>
        <v/>
      </c>
      <c r="G8" s="5"/>
      <c r="H8" s="5" t="str">
        <f>IF(TabellMSR[[#This Row],[Plassering '#3]]="","",VLOOKUP(TabellMSR[[#This Row],[Plassering '#3]],Poeng[],2,FALSE))</f>
        <v/>
      </c>
      <c r="I8" s="5"/>
      <c r="J8" s="5" t="str">
        <f>IF(TabellMSR[[#This Row],[Plassering '#4]]="","",VLOOKUP(TabellMSR[[#This Row],[Plassering '#4]],Poeng[],2,FALSE))</f>
        <v/>
      </c>
      <c r="K8" s="5"/>
      <c r="L8" s="5" t="str">
        <f>IF(TabellMSR[[#This Row],[Plassering '#5]]="","",VLOOKUP(TabellMSR[[#This Row],[Plassering '#5]],Poeng[],2,FALSE))</f>
        <v/>
      </c>
      <c r="M8" s="5">
        <v>1</v>
      </c>
      <c r="N8" s="5">
        <f>IF(TabellMSR[[#This Row],[Plassering '#6]]="","",VLOOKUP(TabellMSR[[#This Row],[Plassering '#6]],Poeng[],2,FALSE))</f>
        <v>100</v>
      </c>
      <c r="O8" s="5" t="str" cm="1">
        <f t="array" ref="O8">IF(6-(COUNTBLANK(TabellMSR[[#This Row],[P1]:[P6]]))&lt;4,"",SUM(LARGE(TabellMSR[[#This Row],[P1]:[P6]],{1,2,3,4})))</f>
        <v/>
      </c>
      <c r="P8" s="10" cm="1">
        <f t="array" ref="P8">IF(6-(COUNTBLANK(TabellMSR[[#This Row],[P1]:[P6]]))&lt;4,SUM(TabellMSR[[#This Row],[P1]:[P6]]),SUM(LARGE(TabellMSR[[#This Row],[P1]:[P6]],{1,2,3,4})))</f>
        <v>100</v>
      </c>
      <c r="Q8" s="5" t="str">
        <f>IF(TabellMSR[[#This Row],[Poeng Tellende]]="","",RANK(TabellMSR[ [#This Row],[Poeng Tellende] ],TabellMSR[Poeng Tellende],0))</f>
        <v/>
      </c>
      <c r="R8" s="5" t="str">
        <f>TabellMSR[[#This Row],[Poeng '#1]]</f>
        <v/>
      </c>
      <c r="S8" s="5" t="str">
        <f>TabellMSR[[#This Row],[Poeng '#2]]</f>
        <v/>
      </c>
      <c r="T8" s="5" t="str">
        <f>TabellMSR[[#This Row],[Poeng '#3]]</f>
        <v/>
      </c>
      <c r="U8" s="5" t="str">
        <f>TabellMSR[[#This Row],[Poeng '#4]]</f>
        <v/>
      </c>
      <c r="V8" s="5" t="str">
        <f>TabellMSR[[#This Row],[Poeng '#5]]</f>
        <v/>
      </c>
      <c r="W8" s="5">
        <f>TabellMSR[[#This Row],[Poeng '#6]]</f>
        <v>100</v>
      </c>
    </row>
    <row r="9" spans="1:23" x14ac:dyDescent="0.4">
      <c r="A9" t="s">
        <v>344</v>
      </c>
      <c r="B9" t="s">
        <v>11</v>
      </c>
      <c r="C9" s="5"/>
      <c r="D9" s="5" t="str">
        <f>IF(TabellMSR[[#This Row],[Plassering '#1]]="","",VLOOKUP(TabellMSR[[#This Row],[Plassering '#1]],Poeng[],2,FALSE))</f>
        <v/>
      </c>
      <c r="E9" s="5"/>
      <c r="F9" s="5" t="str">
        <f>IF(TabellMSR[[#This Row],[Plassering '#2]]="","",VLOOKUP(TabellMSR[[#This Row],[Plassering '#2]],Poeng[],2,FALSE))</f>
        <v/>
      </c>
      <c r="G9" s="5"/>
      <c r="H9" s="5" t="str">
        <f>IF(TabellMSR[[#This Row],[Plassering '#3]]="","",VLOOKUP(TabellMSR[[#This Row],[Plassering '#3]],Poeng[],2,FALSE))</f>
        <v/>
      </c>
      <c r="I9" s="5"/>
      <c r="J9" s="5" t="str">
        <f>IF(TabellMSR[[#This Row],[Plassering '#4]]="","",VLOOKUP(TabellMSR[[#This Row],[Plassering '#4]],Poeng[],2,FALSE))</f>
        <v/>
      </c>
      <c r="K9" s="5">
        <v>1</v>
      </c>
      <c r="L9" s="5">
        <f>IF(TabellMSR[[#This Row],[Plassering '#5]]="","",VLOOKUP(TabellMSR[[#This Row],[Plassering '#5]],Poeng[],2,FALSE))</f>
        <v>100</v>
      </c>
      <c r="M9" s="5">
        <v>2</v>
      </c>
      <c r="N9" s="5">
        <f>IF(TabellMSR[[#This Row],[Plassering '#6]]="","",VLOOKUP(TabellMSR[[#This Row],[Plassering '#6]],Poeng[],2,FALSE))</f>
        <v>80</v>
      </c>
      <c r="O9" s="5" t="str" cm="1">
        <f t="array" ref="O9">IF(6-(COUNTBLANK(TabellMSR[[#This Row],[P1]:[P6]]))&lt;4,"",SUM(LARGE(TabellMSR[[#This Row],[P1]:[P6]],{1,2,3,4})))</f>
        <v/>
      </c>
      <c r="P9" s="10" cm="1">
        <f t="array" ref="P9">IF(6-(COUNTBLANK(TabellMSR[[#This Row],[P1]:[P6]]))&lt;4,SUM(TabellMSR[[#This Row],[P1]:[P6]]),SUM(LARGE(TabellMSR[[#This Row],[P1]:[P6]],{1,2,3,4})))</f>
        <v>180</v>
      </c>
      <c r="Q9" s="5" t="str">
        <f>IF(TabellMSR[[#This Row],[Poeng Tellende]]="","",RANK(TabellMSR[ [#This Row],[Poeng Tellende] ],TabellMSR[Poeng Tellende],0))</f>
        <v/>
      </c>
      <c r="R9" s="5" t="str">
        <f>TabellMSR[[#This Row],[Poeng '#1]]</f>
        <v/>
      </c>
      <c r="S9" s="5" t="str">
        <f>TabellMSR[[#This Row],[Poeng '#2]]</f>
        <v/>
      </c>
      <c r="T9" s="5" t="str">
        <f>TabellMSR[[#This Row],[Poeng '#3]]</f>
        <v/>
      </c>
      <c r="U9" s="5" t="str">
        <f>TabellMSR[[#This Row],[Poeng '#4]]</f>
        <v/>
      </c>
      <c r="V9" s="5">
        <f>TabellMSR[[#This Row],[Poeng '#5]]</f>
        <v>100</v>
      </c>
      <c r="W9" s="5">
        <f>TabellMSR[[#This Row],[Poeng '#6]]</f>
        <v>80</v>
      </c>
    </row>
    <row r="10" spans="1:23" x14ac:dyDescent="0.4">
      <c r="A10" t="s">
        <v>369</v>
      </c>
      <c r="B10" t="s">
        <v>6</v>
      </c>
      <c r="C10" s="5"/>
      <c r="D10" s="5" t="str">
        <f>IF(TabellMSR[[#This Row],[Plassering '#1]]="","",VLOOKUP(TabellMSR[[#This Row],[Plassering '#1]],Poeng[],2,FALSE))</f>
        <v/>
      </c>
      <c r="E10" s="5"/>
      <c r="F10" s="5" t="str">
        <f>IF(TabellMSR[[#This Row],[Plassering '#2]]="","",VLOOKUP(TabellMSR[[#This Row],[Plassering '#2]],Poeng[],2,FALSE))</f>
        <v/>
      </c>
      <c r="G10" s="5"/>
      <c r="H10" s="5" t="str">
        <f>IF(TabellMSR[[#This Row],[Plassering '#3]]="","",VLOOKUP(TabellMSR[[#This Row],[Plassering '#3]],Poeng[],2,FALSE))</f>
        <v/>
      </c>
      <c r="I10" s="5"/>
      <c r="J10" s="5" t="str">
        <f>IF(TabellMSR[[#This Row],[Plassering '#4]]="","",VLOOKUP(TabellMSR[[#This Row],[Plassering '#4]],Poeng[],2,FALSE))</f>
        <v/>
      </c>
      <c r="K10" s="5"/>
      <c r="L10" s="5" t="str">
        <f>IF(TabellMSR[[#This Row],[Plassering '#5]]="","",VLOOKUP(TabellMSR[[#This Row],[Plassering '#5]],Poeng[],2,FALSE))</f>
        <v/>
      </c>
      <c r="M10" s="5">
        <v>3</v>
      </c>
      <c r="N10" s="5">
        <f>IF(TabellMSR[[#This Row],[Plassering '#6]]="","",VLOOKUP(TabellMSR[[#This Row],[Plassering '#6]],Poeng[],2,FALSE))</f>
        <v>60</v>
      </c>
      <c r="O10" s="5" t="str" cm="1">
        <f t="array" ref="O10">IF(6-(COUNTBLANK(TabellMSR[[#This Row],[P1]:[P6]]))&lt;4,"",SUM(LARGE(TabellMSR[[#This Row],[P1]:[P6]],{1,2,3,4})))</f>
        <v/>
      </c>
      <c r="P10" s="10" cm="1">
        <f t="array" ref="P10">IF(6-(COUNTBLANK(TabellMSR[[#This Row],[P1]:[P6]]))&lt;4,SUM(TabellMSR[[#This Row],[P1]:[P6]]),SUM(LARGE(TabellMSR[[#This Row],[P1]:[P6]],{1,2,3,4})))</f>
        <v>60</v>
      </c>
      <c r="Q10" s="5" t="str">
        <f>IF(TabellMSR[[#This Row],[Poeng Tellende]]="","",RANK(TabellMSR[ [#This Row],[Poeng Tellende] ],TabellMSR[Poeng Tellende],0))</f>
        <v/>
      </c>
      <c r="R10" s="5" t="str">
        <f>TabellMSR[[#This Row],[Poeng '#1]]</f>
        <v/>
      </c>
      <c r="S10" s="5" t="str">
        <f>TabellMSR[[#This Row],[Poeng '#2]]</f>
        <v/>
      </c>
      <c r="T10" s="5" t="str">
        <f>TabellMSR[[#This Row],[Poeng '#3]]</f>
        <v/>
      </c>
      <c r="U10" s="5" t="str">
        <f>TabellMSR[[#This Row],[Poeng '#4]]</f>
        <v/>
      </c>
      <c r="V10" s="5" t="str">
        <f>TabellMSR[[#This Row],[Poeng '#5]]</f>
        <v/>
      </c>
      <c r="W10" s="5">
        <f>TabellMSR[[#This Row],[Poeng '#6]]</f>
        <v>60</v>
      </c>
    </row>
    <row r="11" spans="1:23" x14ac:dyDescent="0.4">
      <c r="A11" t="s">
        <v>370</v>
      </c>
      <c r="B11" t="s">
        <v>11</v>
      </c>
      <c r="C11" s="5"/>
      <c r="D11" s="5" t="str">
        <f>IF(TabellMSR[[#This Row],[Plassering '#1]]="","",VLOOKUP(TabellMSR[[#This Row],[Plassering '#1]],Poeng[],2,FALSE))</f>
        <v/>
      </c>
      <c r="E11" s="5"/>
      <c r="F11" s="5" t="str">
        <f>IF(TabellMSR[[#This Row],[Plassering '#2]]="","",VLOOKUP(TabellMSR[[#This Row],[Plassering '#2]],Poeng[],2,FALSE))</f>
        <v/>
      </c>
      <c r="G11" s="5"/>
      <c r="H11" s="5" t="str">
        <f>IF(TabellMSR[[#This Row],[Plassering '#3]]="","",VLOOKUP(TabellMSR[[#This Row],[Plassering '#3]],Poeng[],2,FALSE))</f>
        <v/>
      </c>
      <c r="I11" s="5"/>
      <c r="J11" s="5" t="str">
        <f>IF(TabellMSR[[#This Row],[Plassering '#4]]="","",VLOOKUP(TabellMSR[[#This Row],[Plassering '#4]],Poeng[],2,FALSE))</f>
        <v/>
      </c>
      <c r="K11" s="5"/>
      <c r="L11" s="5" t="str">
        <f>IF(TabellMSR[[#This Row],[Plassering '#5]]="","",VLOOKUP(TabellMSR[[#This Row],[Plassering '#5]],Poeng[],2,FALSE))</f>
        <v/>
      </c>
      <c r="M11" s="5">
        <v>4</v>
      </c>
      <c r="N11" s="5">
        <f>IF(TabellMSR[[#This Row],[Plassering '#6]]="","",VLOOKUP(TabellMSR[[#This Row],[Plassering '#6]],Poeng[],2,FALSE))</f>
        <v>50</v>
      </c>
      <c r="O11" s="5" t="str" cm="1">
        <f t="array" ref="O11">IF(6-(COUNTBLANK(TabellMSR[[#This Row],[P1]:[P6]]))&lt;4,"",SUM(LARGE(TabellMSR[[#This Row],[P1]:[P6]],{1,2,3,4})))</f>
        <v/>
      </c>
      <c r="P11" s="10" cm="1">
        <f t="array" ref="P11">IF(6-(COUNTBLANK(TabellMSR[[#This Row],[P1]:[P6]]))&lt;4,SUM(TabellMSR[[#This Row],[P1]:[P6]]),SUM(LARGE(TabellMSR[[#This Row],[P1]:[P6]],{1,2,3,4})))</f>
        <v>50</v>
      </c>
      <c r="Q11" s="5" t="str">
        <f>IF(TabellMSR[[#This Row],[Poeng Tellende]]="","",RANK(TabellMSR[ [#This Row],[Poeng Tellende] ],TabellMSR[Poeng Tellende],0))</f>
        <v/>
      </c>
      <c r="R11" s="5" t="str">
        <f>TabellMSR[[#This Row],[Poeng '#1]]</f>
        <v/>
      </c>
      <c r="S11" s="5" t="str">
        <f>TabellMSR[[#This Row],[Poeng '#2]]</f>
        <v/>
      </c>
      <c r="T11" s="5" t="str">
        <f>TabellMSR[[#This Row],[Poeng '#3]]</f>
        <v/>
      </c>
      <c r="U11" s="5" t="str">
        <f>TabellMSR[[#This Row],[Poeng '#4]]</f>
        <v/>
      </c>
      <c r="V11" s="5" t="str">
        <f>TabellMSR[[#This Row],[Poeng '#5]]</f>
        <v/>
      </c>
      <c r="W11" s="5">
        <f>TabellMSR[[#This Row],[Poeng '#6]]</f>
        <v>50</v>
      </c>
    </row>
    <row r="12" spans="1:23" x14ac:dyDescent="0.4">
      <c r="A12" t="s">
        <v>371</v>
      </c>
      <c r="B12" t="s">
        <v>6</v>
      </c>
      <c r="C12" s="5"/>
      <c r="D12" s="5" t="str">
        <f>IF(TabellMSR[[#This Row],[Plassering '#1]]="","",VLOOKUP(TabellMSR[[#This Row],[Plassering '#1]],Poeng[],2,FALSE))</f>
        <v/>
      </c>
      <c r="E12" s="5"/>
      <c r="F12" s="5" t="str">
        <f>IF(TabellMSR[[#This Row],[Plassering '#2]]="","",VLOOKUP(TabellMSR[[#This Row],[Plassering '#2]],Poeng[],2,FALSE))</f>
        <v/>
      </c>
      <c r="G12" s="5"/>
      <c r="H12" s="5" t="str">
        <f>IF(TabellMSR[[#This Row],[Plassering '#3]]="","",VLOOKUP(TabellMSR[[#This Row],[Plassering '#3]],Poeng[],2,FALSE))</f>
        <v/>
      </c>
      <c r="I12" s="5"/>
      <c r="J12" s="5" t="str">
        <f>IF(TabellMSR[[#This Row],[Plassering '#4]]="","",VLOOKUP(TabellMSR[[#This Row],[Plassering '#4]],Poeng[],2,FALSE))</f>
        <v/>
      </c>
      <c r="K12" s="5"/>
      <c r="L12" s="5" t="str">
        <f>IF(TabellMSR[[#This Row],[Plassering '#5]]="","",VLOOKUP(TabellMSR[[#This Row],[Plassering '#5]],Poeng[],2,FALSE))</f>
        <v/>
      </c>
      <c r="M12" s="5">
        <v>6</v>
      </c>
      <c r="N12" s="5">
        <f>IF(TabellMSR[[#This Row],[Plassering '#6]]="","",VLOOKUP(TabellMSR[[#This Row],[Plassering '#6]],Poeng[],2,FALSE))</f>
        <v>40</v>
      </c>
      <c r="O12" s="5" t="str" cm="1">
        <f t="array" ref="O12">IF(6-(COUNTBLANK(TabellMSR[[#This Row],[P1]:[P6]]))&lt;4,"",SUM(LARGE(TabellMSR[[#This Row],[P1]:[P6]],{1,2,3,4})))</f>
        <v/>
      </c>
      <c r="P12" s="10" cm="1">
        <f t="array" ref="P12">IF(6-(COUNTBLANK(TabellMSR[[#This Row],[P1]:[P6]]))&lt;4,SUM(TabellMSR[[#This Row],[P1]:[P6]]),SUM(LARGE(TabellMSR[[#This Row],[P1]:[P6]],{1,2,3,4})))</f>
        <v>40</v>
      </c>
      <c r="Q12" s="5" t="str">
        <f>IF(TabellMSR[[#This Row],[Poeng Tellende]]="","",RANK(TabellMSR[ [#This Row],[Poeng Tellende] ],TabellMSR[Poeng Tellende],0))</f>
        <v/>
      </c>
      <c r="R12" s="5" t="str">
        <f>TabellMSR[[#This Row],[Poeng '#1]]</f>
        <v/>
      </c>
      <c r="S12" s="5" t="str">
        <f>TabellMSR[[#This Row],[Poeng '#2]]</f>
        <v/>
      </c>
      <c r="T12" s="5" t="str">
        <f>TabellMSR[[#This Row],[Poeng '#3]]</f>
        <v/>
      </c>
      <c r="U12" s="5" t="str">
        <f>TabellMSR[[#This Row],[Poeng '#4]]</f>
        <v/>
      </c>
      <c r="V12" s="5" t="str">
        <f>TabellMSR[[#This Row],[Poeng '#5]]</f>
        <v/>
      </c>
      <c r="W12" s="5">
        <f>TabellMSR[[#This Row],[Poeng '#6]]</f>
        <v>40</v>
      </c>
    </row>
    <row r="13" spans="1:23" x14ac:dyDescent="0.4">
      <c r="A13" t="s">
        <v>372</v>
      </c>
      <c r="B13" t="s">
        <v>283</v>
      </c>
      <c r="C13" s="5"/>
      <c r="D13" s="5" t="str">
        <f>IF(TabellMSR[[#This Row],[Plassering '#1]]="","",VLOOKUP(TabellMSR[[#This Row],[Plassering '#1]],Poeng[],2,FALSE))</f>
        <v/>
      </c>
      <c r="E13" s="5"/>
      <c r="F13" s="5" t="str">
        <f>IF(TabellMSR[[#This Row],[Plassering '#2]]="","",VLOOKUP(TabellMSR[[#This Row],[Plassering '#2]],Poeng[],2,FALSE))</f>
        <v/>
      </c>
      <c r="G13" s="5"/>
      <c r="H13" s="5" t="str">
        <f>IF(TabellMSR[[#This Row],[Plassering '#3]]="","",VLOOKUP(TabellMSR[[#This Row],[Plassering '#3]],Poeng[],2,FALSE))</f>
        <v/>
      </c>
      <c r="I13" s="5"/>
      <c r="J13" s="5" t="str">
        <f>IF(TabellMSR[[#This Row],[Plassering '#4]]="","",VLOOKUP(TabellMSR[[#This Row],[Plassering '#4]],Poeng[],2,FALSE))</f>
        <v/>
      </c>
      <c r="K13" s="5"/>
      <c r="L13" s="5" t="str">
        <f>IF(TabellMSR[[#This Row],[Plassering '#5]]="","",VLOOKUP(TabellMSR[[#This Row],[Plassering '#5]],Poeng[],2,FALSE))</f>
        <v/>
      </c>
      <c r="M13" s="5">
        <v>8</v>
      </c>
      <c r="N13" s="5">
        <f>IF(TabellMSR[[#This Row],[Plassering '#6]]="","",VLOOKUP(TabellMSR[[#This Row],[Plassering '#6]],Poeng[],2,FALSE))</f>
        <v>32</v>
      </c>
      <c r="O13" s="5" t="str" cm="1">
        <f t="array" ref="O13">IF(6-(COUNTBLANK(TabellMSR[[#This Row],[P1]:[P6]]))&lt;4,"",SUM(LARGE(TabellMSR[[#This Row],[P1]:[P6]],{1,2,3,4})))</f>
        <v/>
      </c>
      <c r="P13" s="10" cm="1">
        <f t="array" ref="P13">IF(6-(COUNTBLANK(TabellMSR[[#This Row],[P1]:[P6]]))&lt;4,SUM(TabellMSR[[#This Row],[P1]:[P6]]),SUM(LARGE(TabellMSR[[#This Row],[P1]:[P6]],{1,2,3,4})))</f>
        <v>32</v>
      </c>
      <c r="Q13" s="5" t="str">
        <f>IF(TabellMSR[[#This Row],[Poeng Tellende]]="","",RANK(TabellMSR[ [#This Row],[Poeng Tellende] ],TabellMSR[Poeng Tellende],0))</f>
        <v/>
      </c>
      <c r="R13" s="5" t="str">
        <f>TabellMSR[[#This Row],[Poeng '#1]]</f>
        <v/>
      </c>
      <c r="S13" s="5" t="str">
        <f>TabellMSR[[#This Row],[Poeng '#2]]</f>
        <v/>
      </c>
      <c r="T13" s="5" t="str">
        <f>TabellMSR[[#This Row],[Poeng '#3]]</f>
        <v/>
      </c>
      <c r="U13" s="5" t="str">
        <f>TabellMSR[[#This Row],[Poeng '#4]]</f>
        <v/>
      </c>
      <c r="V13" s="5" t="str">
        <f>TabellMSR[[#This Row],[Poeng '#5]]</f>
        <v/>
      </c>
      <c r="W13" s="5">
        <f>TabellMSR[[#This Row],[Poeng '#6]]</f>
        <v>32</v>
      </c>
    </row>
    <row r="14" spans="1:23" x14ac:dyDescent="0.4">
      <c r="A14" t="s">
        <v>306</v>
      </c>
      <c r="B14" t="s">
        <v>8</v>
      </c>
      <c r="C14" s="5"/>
      <c r="D14" s="5" t="str">
        <f>IF(TabellMSR[[#This Row],[Plassering '#1]]="","",VLOOKUP(TabellMSR[[#This Row],[Plassering '#1]],Poeng[],2,FALSE))</f>
        <v/>
      </c>
      <c r="E14" s="5"/>
      <c r="F14" s="5" t="str">
        <f>IF(TabellMSR[[#This Row],[Plassering '#2]]="","",VLOOKUP(TabellMSR[[#This Row],[Plassering '#2]],Poeng[],2,FALSE))</f>
        <v/>
      </c>
      <c r="G14" s="5">
        <v>2</v>
      </c>
      <c r="H14" s="5">
        <f>IF(TabellMSR[[#This Row],[Plassering '#3]]="","",VLOOKUP(TabellMSR[[#This Row],[Plassering '#3]],Poeng[],2,FALSE))</f>
        <v>80</v>
      </c>
      <c r="I14" s="5">
        <v>3</v>
      </c>
      <c r="J14" s="5">
        <f>IF(TabellMSR[[#This Row],[Plassering '#4]]="","",VLOOKUP(TabellMSR[[#This Row],[Plassering '#4]],Poeng[],2,FALSE))</f>
        <v>60</v>
      </c>
      <c r="K14" s="5"/>
      <c r="L14" s="5" t="str">
        <f>IF(TabellMSR[[#This Row],[Plassering '#5]]="","",VLOOKUP(TabellMSR[[#This Row],[Plassering '#5]],Poeng[],2,FALSE))</f>
        <v/>
      </c>
      <c r="M14" s="5"/>
      <c r="N14" s="5" t="str">
        <f>IF(TabellMSR[[#This Row],[Plassering '#6]]="","",VLOOKUP(TabellMSR[[#This Row],[Plassering '#6]],Poeng[],2,FALSE))</f>
        <v/>
      </c>
      <c r="O14" s="5" t="str" cm="1">
        <f t="array" ref="O14">IF(6-(COUNTBLANK(TabellMSR[[#This Row],[P1]:[P6]]))&lt;4,"",SUM(LARGE(TabellMSR[[#This Row],[P1]:[P6]],{1,2,3,4})))</f>
        <v/>
      </c>
      <c r="P14" s="10" cm="1">
        <f t="array" ref="P14">IF(6-(COUNTBLANK(TabellMSR[[#This Row],[P1]:[P6]]))&lt;4,SUM(TabellMSR[[#This Row],[P1]:[P6]]),SUM(LARGE(TabellMSR[[#This Row],[P1]:[P6]],{1,2,3,4})))</f>
        <v>140</v>
      </c>
      <c r="Q14" s="5" t="str">
        <f>IF(TabellMSR[[#This Row],[Poeng Tellende]]="","",RANK(TabellMSR[ [#This Row],[Poeng Tellende] ],TabellMSR[Poeng Tellende],0))</f>
        <v/>
      </c>
      <c r="R14" s="5" t="str">
        <f>TabellMSR[[#This Row],[Poeng '#1]]</f>
        <v/>
      </c>
      <c r="S14" s="5" t="str">
        <f>TabellMSR[[#This Row],[Poeng '#2]]</f>
        <v/>
      </c>
      <c r="T14" s="5">
        <f>TabellMSR[[#This Row],[Poeng '#3]]</f>
        <v>80</v>
      </c>
      <c r="U14" s="5">
        <f>TabellMSR[[#This Row],[Poeng '#4]]</f>
        <v>60</v>
      </c>
      <c r="V14" s="5" t="str">
        <f>TabellMSR[[#This Row],[Poeng '#5]]</f>
        <v/>
      </c>
      <c r="W14" s="5" t="str">
        <f>TabellMSR[[#This Row],[Poeng '#6]]</f>
        <v/>
      </c>
    </row>
    <row r="15" spans="1:23" x14ac:dyDescent="0.4">
      <c r="A15" t="s">
        <v>85</v>
      </c>
      <c r="B15" t="s">
        <v>30</v>
      </c>
      <c r="C15">
        <v>4</v>
      </c>
      <c r="D15" s="5">
        <f>IF(TabellMSR[[#This Row],[Plassering '#1]]="","",VLOOKUP(TabellMSR[[#This Row],[Plassering '#1]],Poeng[],2,FALSE))</f>
        <v>50</v>
      </c>
      <c r="E15" s="5">
        <v>3</v>
      </c>
      <c r="F15" s="5">
        <f>IF(TabellMSR[[#This Row],[Plassering '#2]]="","",VLOOKUP(TabellMSR[[#This Row],[Plassering '#2]],Poeng[],2,FALSE))</f>
        <v>60</v>
      </c>
      <c r="G15" s="5"/>
      <c r="H15" s="5" t="str">
        <f>IF(TabellMSR[[#This Row],[Plassering '#3]]="","",VLOOKUP(TabellMSR[[#This Row],[Plassering '#3]],Poeng[],2,FALSE))</f>
        <v/>
      </c>
      <c r="I15" s="5"/>
      <c r="J15" s="5" t="str">
        <f>IF(TabellMSR[[#This Row],[Plassering '#4]]="","",VLOOKUP(TabellMSR[[#This Row],[Plassering '#4]],Poeng[],2,FALSE))</f>
        <v/>
      </c>
      <c r="K15" s="5"/>
      <c r="L15" s="5" t="str">
        <f>IF(TabellMSR[[#This Row],[Plassering '#5]]="","",VLOOKUP(TabellMSR[[#This Row],[Plassering '#5]],Poeng[],2,FALSE))</f>
        <v/>
      </c>
      <c r="M15" s="5"/>
      <c r="N15" s="5" t="str">
        <f>IF(TabellMSR[[#This Row],[Plassering '#6]]="","",VLOOKUP(TabellMSR[[#This Row],[Plassering '#6]],Poeng[],2,FALSE))</f>
        <v/>
      </c>
      <c r="O15" s="5" t="str" cm="1">
        <f t="array" ref="O15">IF(6-(COUNTBLANK(TabellMSR[[#This Row],[P1]:[P6]]))&lt;4,"",SUM(LARGE(TabellMSR[[#This Row],[P1]:[P6]],{1,2,3,4})))</f>
        <v/>
      </c>
      <c r="P15" s="10" cm="1">
        <f t="array" ref="P15">IF(6-(COUNTBLANK(TabellMSR[[#This Row],[P1]:[P6]]))&lt;4,SUM(TabellMSR[[#This Row],[P1]:[P6]]),SUM(LARGE(TabellMSR[[#This Row],[P1]:[P6]],{1,2,3,4})))</f>
        <v>110</v>
      </c>
      <c r="Q15" s="5" t="str">
        <f>IF(TabellMSR[[#This Row],[Poeng Tellende]]="","",RANK(TabellMSR[ [#This Row],[Poeng Tellende] ],TabellMSR[Poeng Tellende],0))</f>
        <v/>
      </c>
      <c r="R15" s="5">
        <f>TabellMSR[[#This Row],[Poeng '#1]]</f>
        <v>50</v>
      </c>
      <c r="S15" s="5">
        <f>TabellMSR[[#This Row],[Poeng '#2]]</f>
        <v>60</v>
      </c>
      <c r="T15" s="5" t="str">
        <f>TabellMSR[[#This Row],[Poeng '#3]]</f>
        <v/>
      </c>
      <c r="U15" s="5" t="str">
        <f>TabellMSR[[#This Row],[Poeng '#4]]</f>
        <v/>
      </c>
      <c r="V15" s="5" t="str">
        <f>TabellMSR[[#This Row],[Poeng '#5]]</f>
        <v/>
      </c>
      <c r="W15" s="5" t="str">
        <f>TabellMSR[[#This Row],[Poeng '#6]]</f>
        <v/>
      </c>
    </row>
    <row r="16" spans="1:23" x14ac:dyDescent="0.4">
      <c r="A16" t="s">
        <v>93</v>
      </c>
      <c r="B16" t="s">
        <v>32</v>
      </c>
      <c r="C16">
        <v>12</v>
      </c>
      <c r="D16" s="5">
        <f>IF(TabellMSR[[#This Row],[Plassering '#1]]="","",VLOOKUP(TabellMSR[[#This Row],[Plassering '#1]],Poeng[],2,FALSE))</f>
        <v>22</v>
      </c>
      <c r="E16" s="5"/>
      <c r="F16" s="5" t="str">
        <f>IF(TabellMSR[[#This Row],[Plassering '#2]]="","",VLOOKUP(TabellMSR[[#This Row],[Plassering '#2]],Poeng[],2,FALSE))</f>
        <v/>
      </c>
      <c r="G16" s="5"/>
      <c r="H16" s="5" t="str">
        <f>IF(TabellMSR[[#This Row],[Plassering '#3]]="","",VLOOKUP(TabellMSR[[#This Row],[Plassering '#3]],Poeng[],2,FALSE))</f>
        <v/>
      </c>
      <c r="I16" s="5">
        <v>2</v>
      </c>
      <c r="J16" s="5">
        <f>IF(TabellMSR[[#This Row],[Plassering '#4]]="","",VLOOKUP(TabellMSR[[#This Row],[Plassering '#4]],Poeng[],2,FALSE))</f>
        <v>80</v>
      </c>
      <c r="K16" s="5"/>
      <c r="L16" s="5" t="str">
        <f>IF(TabellMSR[[#This Row],[Plassering '#5]]="","",VLOOKUP(TabellMSR[[#This Row],[Plassering '#5]],Poeng[],2,FALSE))</f>
        <v/>
      </c>
      <c r="M16" s="5"/>
      <c r="N16" s="5" t="str">
        <f>IF(TabellMSR[[#This Row],[Plassering '#6]]="","",VLOOKUP(TabellMSR[[#This Row],[Plassering '#6]],Poeng[],2,FALSE))</f>
        <v/>
      </c>
      <c r="O16" s="5" t="str" cm="1">
        <f t="array" ref="O16">IF(6-(COUNTBLANK(TabellMSR[[#This Row],[P1]:[P6]]))&lt;4,"",SUM(LARGE(TabellMSR[[#This Row],[P1]:[P6]],{1,2,3,4})))</f>
        <v/>
      </c>
      <c r="P16" s="10" cm="1">
        <f t="array" ref="P16">IF(6-(COUNTBLANK(TabellMSR[[#This Row],[P1]:[P6]]))&lt;4,SUM(TabellMSR[[#This Row],[P1]:[P6]]),SUM(LARGE(TabellMSR[[#This Row],[P1]:[P6]],{1,2,3,4})))</f>
        <v>102</v>
      </c>
      <c r="Q16" s="5" t="str">
        <f>IF(TabellMSR[[#This Row],[Poeng Tellende]]="","",RANK(TabellMSR[ [#This Row],[Poeng Tellende] ],TabellMSR[Poeng Tellende],0))</f>
        <v/>
      </c>
      <c r="R16" s="5">
        <f>TabellMSR[[#This Row],[Poeng '#1]]</f>
        <v>22</v>
      </c>
      <c r="S16" s="5" t="str">
        <f>TabellMSR[[#This Row],[Poeng '#2]]</f>
        <v/>
      </c>
      <c r="T16" s="5" t="str">
        <f>TabellMSR[[#This Row],[Poeng '#3]]</f>
        <v/>
      </c>
      <c r="U16" s="5">
        <f>TabellMSR[[#This Row],[Poeng '#4]]</f>
        <v>80</v>
      </c>
      <c r="V16" s="5" t="str">
        <f>TabellMSR[[#This Row],[Poeng '#5]]</f>
        <v/>
      </c>
      <c r="W16" s="5" t="str">
        <f>TabellMSR[[#This Row],[Poeng '#6]]</f>
        <v/>
      </c>
    </row>
    <row r="17" spans="1:23" x14ac:dyDescent="0.4">
      <c r="A17" t="s">
        <v>269</v>
      </c>
      <c r="B17" t="s">
        <v>8</v>
      </c>
      <c r="C17" s="5"/>
      <c r="D17" s="5" t="str">
        <f>IF(TabellMSR[[#This Row],[Plassering '#1]]="","",VLOOKUP(TabellMSR[[#This Row],[Plassering '#1]],Poeng[],2,FALSE))</f>
        <v/>
      </c>
      <c r="E17" s="5">
        <v>1</v>
      </c>
      <c r="F17" s="5">
        <f>IF(TabellMSR[[#This Row],[Plassering '#2]]="","",VLOOKUP(TabellMSR[[#This Row],[Plassering '#2]],Poeng[],2,FALSE))</f>
        <v>100</v>
      </c>
      <c r="G17" s="5"/>
      <c r="H17" s="5" t="str">
        <f>IF(TabellMSR[[#This Row],[Plassering '#3]]="","",VLOOKUP(TabellMSR[[#This Row],[Plassering '#3]],Poeng[],2,FALSE))</f>
        <v/>
      </c>
      <c r="I17" s="5"/>
      <c r="J17" s="5" t="str">
        <f>IF(TabellMSR[[#This Row],[Plassering '#4]]="","",VLOOKUP(TabellMSR[[#This Row],[Plassering '#4]],Poeng[],2,FALSE))</f>
        <v/>
      </c>
      <c r="K17" s="5"/>
      <c r="L17" s="5" t="str">
        <f>IF(TabellMSR[[#This Row],[Plassering '#5]]="","",VLOOKUP(TabellMSR[[#This Row],[Plassering '#5]],Poeng[],2,FALSE))</f>
        <v/>
      </c>
      <c r="M17" s="5"/>
      <c r="N17" s="5" t="str">
        <f>IF(TabellMSR[[#This Row],[Plassering '#6]]="","",VLOOKUP(TabellMSR[[#This Row],[Plassering '#6]],Poeng[],2,FALSE))</f>
        <v/>
      </c>
      <c r="O17" s="5" t="str" cm="1">
        <f t="array" ref="O17">IF(6-(COUNTBLANK(TabellMSR[[#This Row],[P1]:[P6]]))&lt;4,"",SUM(LARGE(TabellMSR[[#This Row],[P1]:[P6]],{1,2,3,4})))</f>
        <v/>
      </c>
      <c r="P17" s="10" cm="1">
        <f t="array" ref="P17">IF(6-(COUNTBLANK(TabellMSR[[#This Row],[P1]:[P6]]))&lt;4,SUM(TabellMSR[[#This Row],[P1]:[P6]]),SUM(LARGE(TabellMSR[[#This Row],[P1]:[P6]],{1,2,3,4})))</f>
        <v>100</v>
      </c>
      <c r="Q17" s="5" t="str">
        <f>IF(TabellMSR[[#This Row],[Poeng Tellende]]="","",RANK(TabellMSR[ [#This Row],[Poeng Tellende] ],TabellMSR[Poeng Tellende],0))</f>
        <v/>
      </c>
      <c r="R17" s="5" t="str">
        <f>TabellMSR[[#This Row],[Poeng '#1]]</f>
        <v/>
      </c>
      <c r="S17" s="5">
        <f>TabellMSR[[#This Row],[Poeng '#2]]</f>
        <v>100</v>
      </c>
      <c r="T17" s="5" t="str">
        <f>TabellMSR[[#This Row],[Poeng '#3]]</f>
        <v/>
      </c>
      <c r="U17" s="5" t="str">
        <f>TabellMSR[[#This Row],[Poeng '#4]]</f>
        <v/>
      </c>
      <c r="V17" s="5" t="str">
        <f>TabellMSR[[#This Row],[Poeng '#5]]</f>
        <v/>
      </c>
      <c r="W17" s="5" t="str">
        <f>TabellMSR[[#This Row],[Poeng '#6]]</f>
        <v/>
      </c>
    </row>
    <row r="18" spans="1:23" x14ac:dyDescent="0.4">
      <c r="A18" t="s">
        <v>82</v>
      </c>
      <c r="B18" t="s">
        <v>11</v>
      </c>
      <c r="C18">
        <v>1</v>
      </c>
      <c r="D18" s="5">
        <f>IF(TabellMSR[[#This Row],[Plassering '#1]]="","",VLOOKUP(TabellMSR[[#This Row],[Plassering '#1]],Poeng[],2,FALSE))</f>
        <v>100</v>
      </c>
      <c r="E18" s="5"/>
      <c r="F18" s="5" t="str">
        <f>IF(TabellMSR[[#This Row],[Plassering '#2]]="","",VLOOKUP(TabellMSR[[#This Row],[Plassering '#2]],Poeng[],2,FALSE))</f>
        <v/>
      </c>
      <c r="G18" s="5"/>
      <c r="H18" s="5" t="str">
        <f>IF(TabellMSR[[#This Row],[Plassering '#3]]="","",VLOOKUP(TabellMSR[[#This Row],[Plassering '#3]],Poeng[],2,FALSE))</f>
        <v/>
      </c>
      <c r="I18" s="5"/>
      <c r="J18" s="5" t="str">
        <f>IF(TabellMSR[[#This Row],[Plassering '#4]]="","",VLOOKUP(TabellMSR[[#This Row],[Plassering '#4]],Poeng[],2,FALSE))</f>
        <v/>
      </c>
      <c r="K18" s="5"/>
      <c r="L18" s="5" t="str">
        <f>IF(TabellMSR[[#This Row],[Plassering '#5]]="","",VLOOKUP(TabellMSR[[#This Row],[Plassering '#5]],Poeng[],2,FALSE))</f>
        <v/>
      </c>
      <c r="M18" s="5"/>
      <c r="N18" s="5" t="str">
        <f>IF(TabellMSR[[#This Row],[Plassering '#6]]="","",VLOOKUP(TabellMSR[[#This Row],[Plassering '#6]],Poeng[],2,FALSE))</f>
        <v/>
      </c>
      <c r="O18" s="5" t="str" cm="1">
        <f t="array" ref="O18">IF(6-(COUNTBLANK(TabellMSR[[#This Row],[P1]:[P6]]))&lt;4,"",SUM(LARGE(TabellMSR[[#This Row],[P1]:[P6]],{1,2,3,4})))</f>
        <v/>
      </c>
      <c r="P18" s="10" cm="1">
        <f t="array" ref="P18">IF(6-(COUNTBLANK(TabellMSR[[#This Row],[P1]:[P6]]))&lt;4,SUM(TabellMSR[[#This Row],[P1]:[P6]]),SUM(LARGE(TabellMSR[[#This Row],[P1]:[P6]],{1,2,3,4})))</f>
        <v>100</v>
      </c>
      <c r="Q18" s="5" t="str">
        <f>IF(TabellMSR[[#This Row],[Poeng Tellende]]="","",RANK(TabellMSR[ [#This Row],[Poeng Tellende] ],TabellMSR[Poeng Tellende],0))</f>
        <v/>
      </c>
      <c r="R18" s="5">
        <f>TabellMSR[[#This Row],[Poeng '#1]]</f>
        <v>100</v>
      </c>
      <c r="S18" s="5" t="str">
        <f>TabellMSR[[#This Row],[Poeng '#2]]</f>
        <v/>
      </c>
      <c r="T18" s="5" t="str">
        <f>TabellMSR[[#This Row],[Poeng '#3]]</f>
        <v/>
      </c>
      <c r="U18" s="5" t="str">
        <f>TabellMSR[[#This Row],[Poeng '#4]]</f>
        <v/>
      </c>
      <c r="V18" s="5" t="str">
        <f>TabellMSR[[#This Row],[Poeng '#5]]</f>
        <v/>
      </c>
      <c r="W18" s="5" t="str">
        <f>TabellMSR[[#This Row],[Poeng '#6]]</f>
        <v/>
      </c>
    </row>
    <row r="19" spans="1:23" x14ac:dyDescent="0.4">
      <c r="A19" t="s">
        <v>305</v>
      </c>
      <c r="B19" t="s">
        <v>16</v>
      </c>
      <c r="C19" s="5"/>
      <c r="D19" s="5" t="str">
        <f>IF(TabellMSR[[#This Row],[Plassering '#1]]="","",VLOOKUP(TabellMSR[[#This Row],[Plassering '#1]],Poeng[],2,FALSE))</f>
        <v/>
      </c>
      <c r="E19" s="5"/>
      <c r="F19" s="5" t="str">
        <f>IF(TabellMSR[[#This Row],[Plassering '#2]]="","",VLOOKUP(TabellMSR[[#This Row],[Plassering '#2]],Poeng[],2,FALSE))</f>
        <v/>
      </c>
      <c r="G19" s="5">
        <v>1</v>
      </c>
      <c r="H19" s="5">
        <f>IF(TabellMSR[[#This Row],[Plassering '#3]]="","",VLOOKUP(TabellMSR[[#This Row],[Plassering '#3]],Poeng[],2,FALSE))</f>
        <v>100</v>
      </c>
      <c r="I19" s="5"/>
      <c r="J19" s="5" t="str">
        <f>IF(TabellMSR[[#This Row],[Plassering '#4]]="","",VLOOKUP(TabellMSR[[#This Row],[Plassering '#4]],Poeng[],2,FALSE))</f>
        <v/>
      </c>
      <c r="K19" s="5"/>
      <c r="L19" s="5" t="str">
        <f>IF(TabellMSR[[#This Row],[Plassering '#5]]="","",VLOOKUP(TabellMSR[[#This Row],[Plassering '#5]],Poeng[],2,FALSE))</f>
        <v/>
      </c>
      <c r="M19" s="5"/>
      <c r="N19" s="5" t="str">
        <f>IF(TabellMSR[[#This Row],[Plassering '#6]]="","",VLOOKUP(TabellMSR[[#This Row],[Plassering '#6]],Poeng[],2,FALSE))</f>
        <v/>
      </c>
      <c r="O19" s="5" t="str" cm="1">
        <f t="array" ref="O19">IF(6-(COUNTBLANK(TabellMSR[[#This Row],[P1]:[P6]]))&lt;4,"",SUM(LARGE(TabellMSR[[#This Row],[P1]:[P6]],{1,2,3,4})))</f>
        <v/>
      </c>
      <c r="P19" s="10" cm="1">
        <f t="array" ref="P19">IF(6-(COUNTBLANK(TabellMSR[[#This Row],[P1]:[P6]]))&lt;4,SUM(TabellMSR[[#This Row],[P1]:[P6]]),SUM(LARGE(TabellMSR[[#This Row],[P1]:[P6]],{1,2,3,4})))</f>
        <v>100</v>
      </c>
      <c r="Q19" s="5" t="str">
        <f>IF(TabellMSR[[#This Row],[Poeng Tellende]]="","",RANK(TabellMSR[ [#This Row],[Poeng Tellende] ],TabellMSR[Poeng Tellende],0))</f>
        <v/>
      </c>
      <c r="R19" s="5" t="str">
        <f>TabellMSR[[#This Row],[Poeng '#1]]</f>
        <v/>
      </c>
      <c r="S19" s="5" t="str">
        <f>TabellMSR[[#This Row],[Poeng '#2]]</f>
        <v/>
      </c>
      <c r="T19" s="5">
        <f>TabellMSR[[#This Row],[Poeng '#3]]</f>
        <v>100</v>
      </c>
      <c r="U19" s="5" t="str">
        <f>TabellMSR[[#This Row],[Poeng '#4]]</f>
        <v/>
      </c>
      <c r="V19" s="5" t="str">
        <f>TabellMSR[[#This Row],[Poeng '#5]]</f>
        <v/>
      </c>
      <c r="W19" s="5" t="str">
        <f>TabellMSR[[#This Row],[Poeng '#6]]</f>
        <v/>
      </c>
    </row>
    <row r="20" spans="1:23" x14ac:dyDescent="0.4">
      <c r="A20" t="s">
        <v>83</v>
      </c>
      <c r="B20" t="s">
        <v>8</v>
      </c>
      <c r="C20">
        <v>2</v>
      </c>
      <c r="D20" s="5">
        <f>IF(TabellMSR[[#This Row],[Plassering '#1]]="","",VLOOKUP(TabellMSR[[#This Row],[Plassering '#1]],Poeng[],2,FALSE))</f>
        <v>80</v>
      </c>
      <c r="E20" s="5"/>
      <c r="F20" s="5" t="str">
        <f>IF(TabellMSR[[#This Row],[Plassering '#2]]="","",VLOOKUP(TabellMSR[[#This Row],[Plassering '#2]],Poeng[],2,FALSE))</f>
        <v/>
      </c>
      <c r="G20" s="5"/>
      <c r="H20" s="5" t="str">
        <f>IF(TabellMSR[[#This Row],[Plassering '#3]]="","",VLOOKUP(TabellMSR[[#This Row],[Plassering '#3]],Poeng[],2,FALSE))</f>
        <v/>
      </c>
      <c r="I20" s="5"/>
      <c r="J20" s="5" t="str">
        <f>IF(TabellMSR[[#This Row],[Plassering '#4]]="","",VLOOKUP(TabellMSR[[#This Row],[Plassering '#4]],Poeng[],2,FALSE))</f>
        <v/>
      </c>
      <c r="K20" s="5"/>
      <c r="L20" s="5" t="str">
        <f>IF(TabellMSR[[#This Row],[Plassering '#5]]="","",VLOOKUP(TabellMSR[[#This Row],[Plassering '#5]],Poeng[],2,FALSE))</f>
        <v/>
      </c>
      <c r="M20" s="5"/>
      <c r="N20" s="5" t="str">
        <f>IF(TabellMSR[[#This Row],[Plassering '#6]]="","",VLOOKUP(TabellMSR[[#This Row],[Plassering '#6]],Poeng[],2,FALSE))</f>
        <v/>
      </c>
      <c r="O20" s="5" t="str" cm="1">
        <f t="array" ref="O20">IF(6-(COUNTBLANK(TabellMSR[[#This Row],[P1]:[P6]]))&lt;4,"",SUM(LARGE(TabellMSR[[#This Row],[P1]:[P6]],{1,2,3,4})))</f>
        <v/>
      </c>
      <c r="P20" s="10" cm="1">
        <f t="array" ref="P20">IF(6-(COUNTBLANK(TabellMSR[[#This Row],[P1]:[P6]]))&lt;4,SUM(TabellMSR[[#This Row],[P1]:[P6]]),SUM(LARGE(TabellMSR[[#This Row],[P1]:[P6]],{1,2,3,4})))</f>
        <v>80</v>
      </c>
      <c r="Q20" s="5" t="str">
        <f>IF(TabellMSR[[#This Row],[Poeng Tellende]]="","",RANK(TabellMSR[ [#This Row],[Poeng Tellende] ],TabellMSR[Poeng Tellende],0))</f>
        <v/>
      </c>
      <c r="R20" s="5">
        <f>TabellMSR[[#This Row],[Poeng '#1]]</f>
        <v>80</v>
      </c>
      <c r="S20" s="5" t="str">
        <f>TabellMSR[[#This Row],[Poeng '#2]]</f>
        <v/>
      </c>
      <c r="T20" s="5" t="str">
        <f>TabellMSR[[#This Row],[Poeng '#3]]</f>
        <v/>
      </c>
      <c r="U20" s="5" t="str">
        <f>TabellMSR[[#This Row],[Poeng '#4]]</f>
        <v/>
      </c>
      <c r="V20" s="5" t="str">
        <f>TabellMSR[[#This Row],[Poeng '#5]]</f>
        <v/>
      </c>
      <c r="W20" s="5" t="str">
        <f>TabellMSR[[#This Row],[Poeng '#6]]</f>
        <v/>
      </c>
    </row>
    <row r="21" spans="1:23" x14ac:dyDescent="0.4">
      <c r="A21" t="s">
        <v>91</v>
      </c>
      <c r="B21" t="s">
        <v>31</v>
      </c>
      <c r="C21">
        <v>10</v>
      </c>
      <c r="D21" s="5">
        <f>IF(TabellMSR[[#This Row],[Plassering '#1]]="","",VLOOKUP(TabellMSR[[#This Row],[Plassering '#1]],Poeng[],2,FALSE))</f>
        <v>26</v>
      </c>
      <c r="E21" s="5">
        <v>5</v>
      </c>
      <c r="F21" s="5">
        <f>IF(TabellMSR[[#This Row],[Plassering '#2]]="","",VLOOKUP(TabellMSR[[#This Row],[Plassering '#2]],Poeng[],2,FALSE))</f>
        <v>45</v>
      </c>
      <c r="G21" s="5"/>
      <c r="H21" s="5" t="str">
        <f>IF(TabellMSR[[#This Row],[Plassering '#3]]="","",VLOOKUP(TabellMSR[[#This Row],[Plassering '#3]],Poeng[],2,FALSE))</f>
        <v/>
      </c>
      <c r="I21" s="5"/>
      <c r="J21" s="5" t="str">
        <f>IF(TabellMSR[[#This Row],[Plassering '#4]]="","",VLOOKUP(TabellMSR[[#This Row],[Plassering '#4]],Poeng[],2,FALSE))</f>
        <v/>
      </c>
      <c r="K21" s="5"/>
      <c r="L21" s="5" t="str">
        <f>IF(TabellMSR[[#This Row],[Plassering '#5]]="","",VLOOKUP(TabellMSR[[#This Row],[Plassering '#5]],Poeng[],2,FALSE))</f>
        <v/>
      </c>
      <c r="M21" s="5"/>
      <c r="N21" s="5" t="str">
        <f>IF(TabellMSR[[#This Row],[Plassering '#6]]="","",VLOOKUP(TabellMSR[[#This Row],[Plassering '#6]],Poeng[],2,FALSE))</f>
        <v/>
      </c>
      <c r="O21" s="5" t="str" cm="1">
        <f t="array" ref="O21">IF(6-(COUNTBLANK(TabellMSR[[#This Row],[P1]:[P6]]))&lt;4,"",SUM(LARGE(TabellMSR[[#This Row],[P1]:[P6]],{1,2,3,4})))</f>
        <v/>
      </c>
      <c r="P21" s="10" cm="1">
        <f t="array" ref="P21">IF(6-(COUNTBLANK(TabellMSR[[#This Row],[P1]:[P6]]))&lt;4,SUM(TabellMSR[[#This Row],[P1]:[P6]]),SUM(LARGE(TabellMSR[[#This Row],[P1]:[P6]],{1,2,3,4})))</f>
        <v>71</v>
      </c>
      <c r="Q21" s="5" t="str">
        <f>IF(TabellMSR[[#This Row],[Poeng Tellende]]="","",RANK(TabellMSR[ [#This Row],[Poeng Tellende] ],TabellMSR[Poeng Tellende],0))</f>
        <v/>
      </c>
      <c r="R21" s="5">
        <f>TabellMSR[[#This Row],[Poeng '#1]]</f>
        <v>26</v>
      </c>
      <c r="S21" s="5">
        <f>TabellMSR[[#This Row],[Poeng '#2]]</f>
        <v>45</v>
      </c>
      <c r="T21" s="5" t="str">
        <f>TabellMSR[[#This Row],[Poeng '#3]]</f>
        <v/>
      </c>
      <c r="U21" s="5" t="str">
        <f>TabellMSR[[#This Row],[Poeng '#4]]</f>
        <v/>
      </c>
      <c r="V21" s="5" t="str">
        <f>TabellMSR[[#This Row],[Poeng '#5]]</f>
        <v/>
      </c>
      <c r="W21" s="5" t="str">
        <f>TabellMSR[[#This Row],[Poeng '#6]]</f>
        <v/>
      </c>
    </row>
    <row r="22" spans="1:23" x14ac:dyDescent="0.4">
      <c r="A22" t="s">
        <v>345</v>
      </c>
      <c r="B22" t="s">
        <v>283</v>
      </c>
      <c r="C22" s="5"/>
      <c r="D22" s="5" t="str">
        <f>IF(TabellMSR[[#This Row],[Plassering '#1]]="","",VLOOKUP(TabellMSR[[#This Row],[Plassering '#1]],Poeng[],2,FALSE))</f>
        <v/>
      </c>
      <c r="E22" s="5"/>
      <c r="F22" s="5" t="str">
        <f>IF(TabellMSR[[#This Row],[Plassering '#2]]="","",VLOOKUP(TabellMSR[[#This Row],[Plassering '#2]],Poeng[],2,FALSE))</f>
        <v/>
      </c>
      <c r="G22" s="5"/>
      <c r="H22" s="5" t="str">
        <f>IF(TabellMSR[[#This Row],[Plassering '#3]]="","",VLOOKUP(TabellMSR[[#This Row],[Plassering '#3]],Poeng[],2,FALSE))</f>
        <v/>
      </c>
      <c r="I22" s="5"/>
      <c r="J22" s="5" t="str">
        <f>IF(TabellMSR[[#This Row],[Plassering '#4]]="","",VLOOKUP(TabellMSR[[#This Row],[Plassering '#4]],Poeng[],2,FALSE))</f>
        <v/>
      </c>
      <c r="K22" s="5">
        <v>4</v>
      </c>
      <c r="L22" s="5">
        <f>IF(TabellMSR[[#This Row],[Plassering '#5]]="","",VLOOKUP(TabellMSR[[#This Row],[Plassering '#5]],Poeng[],2,FALSE))</f>
        <v>50</v>
      </c>
      <c r="M22" s="5"/>
      <c r="N22" s="5" t="str">
        <f>IF(TabellMSR[[#This Row],[Plassering '#6]]="","",VLOOKUP(TabellMSR[[#This Row],[Plassering '#6]],Poeng[],2,FALSE))</f>
        <v/>
      </c>
      <c r="O22" s="5" t="str" cm="1">
        <f t="array" ref="O22">IF(6-(COUNTBLANK(TabellMSR[[#This Row],[P1]:[P6]]))&lt;4,"",SUM(LARGE(TabellMSR[[#This Row],[P1]:[P6]],{1,2,3,4})))</f>
        <v/>
      </c>
      <c r="P22" s="10" cm="1">
        <f t="array" ref="P22">IF(6-(COUNTBLANK(TabellMSR[[#This Row],[P1]:[P6]]))&lt;4,SUM(TabellMSR[[#This Row],[P1]:[P6]]),SUM(LARGE(TabellMSR[[#This Row],[P1]:[P6]],{1,2,3,4})))</f>
        <v>50</v>
      </c>
      <c r="Q22" s="5" t="str">
        <f>IF(TabellMSR[[#This Row],[Poeng Tellende]]="","",RANK(TabellMSR[ [#This Row],[Poeng Tellende] ],TabellMSR[Poeng Tellende],0))</f>
        <v/>
      </c>
      <c r="R22" s="5" t="str">
        <f>TabellMSR[[#This Row],[Poeng '#1]]</f>
        <v/>
      </c>
      <c r="S22" s="5" t="str">
        <f>TabellMSR[[#This Row],[Poeng '#2]]</f>
        <v/>
      </c>
      <c r="T22" s="5" t="str">
        <f>TabellMSR[[#This Row],[Poeng '#3]]</f>
        <v/>
      </c>
      <c r="U22" s="5" t="str">
        <f>TabellMSR[[#This Row],[Poeng '#4]]</f>
        <v/>
      </c>
      <c r="V22" s="5">
        <f>TabellMSR[[#This Row],[Poeng '#5]]</f>
        <v>50</v>
      </c>
      <c r="W22" s="5" t="str">
        <f>TabellMSR[[#This Row],[Poeng '#6]]</f>
        <v/>
      </c>
    </row>
    <row r="23" spans="1:23" x14ac:dyDescent="0.4">
      <c r="A23" t="s">
        <v>270</v>
      </c>
      <c r="B23" t="s">
        <v>37</v>
      </c>
      <c r="C23" s="5"/>
      <c r="D23" s="5" t="str">
        <f>IF(TabellMSR[[#This Row],[Plassering '#1]]="","",VLOOKUP(TabellMSR[[#This Row],[Plassering '#1]],Poeng[],2,FALSE))</f>
        <v/>
      </c>
      <c r="E23" s="5">
        <v>4</v>
      </c>
      <c r="F23" s="5">
        <f>IF(TabellMSR[[#This Row],[Plassering '#2]]="","",VLOOKUP(TabellMSR[[#This Row],[Plassering '#2]],Poeng[],2,FALSE))</f>
        <v>50</v>
      </c>
      <c r="G23" s="5"/>
      <c r="H23" s="5" t="str">
        <f>IF(TabellMSR[[#This Row],[Plassering '#3]]="","",VLOOKUP(TabellMSR[[#This Row],[Plassering '#3]],Poeng[],2,FALSE))</f>
        <v/>
      </c>
      <c r="I23" s="5"/>
      <c r="J23" s="5" t="str">
        <f>IF(TabellMSR[[#This Row],[Plassering '#4]]="","",VLOOKUP(TabellMSR[[#This Row],[Plassering '#4]],Poeng[],2,FALSE))</f>
        <v/>
      </c>
      <c r="K23" s="5"/>
      <c r="L23" s="5" t="str">
        <f>IF(TabellMSR[[#This Row],[Plassering '#5]]="","",VLOOKUP(TabellMSR[[#This Row],[Plassering '#5]],Poeng[],2,FALSE))</f>
        <v/>
      </c>
      <c r="M23" s="5"/>
      <c r="N23" s="5" t="str">
        <f>IF(TabellMSR[[#This Row],[Plassering '#6]]="","",VLOOKUP(TabellMSR[[#This Row],[Plassering '#6]],Poeng[],2,FALSE))</f>
        <v/>
      </c>
      <c r="O23" s="5" t="str" cm="1">
        <f t="array" ref="O23">IF(6-(COUNTBLANK(TabellMSR[[#This Row],[P1]:[P6]]))&lt;4,"",SUM(LARGE(TabellMSR[[#This Row],[P1]:[P6]],{1,2,3,4})))</f>
        <v/>
      </c>
      <c r="P23" s="10" cm="1">
        <f t="array" ref="P23">IF(6-(COUNTBLANK(TabellMSR[[#This Row],[P1]:[P6]]))&lt;4,SUM(TabellMSR[[#This Row],[P1]:[P6]]),SUM(LARGE(TabellMSR[[#This Row],[P1]:[P6]],{1,2,3,4})))</f>
        <v>50</v>
      </c>
      <c r="Q23" s="5" t="str">
        <f>IF(TabellMSR[[#This Row],[Poeng Tellende]]="","",RANK(TabellMSR[ [#This Row],[Poeng Tellende] ],TabellMSR[Poeng Tellende],0))</f>
        <v/>
      </c>
      <c r="R23" s="5" t="str">
        <f>TabellMSR[[#This Row],[Poeng '#1]]</f>
        <v/>
      </c>
      <c r="S23" s="5">
        <f>TabellMSR[[#This Row],[Poeng '#2]]</f>
        <v>50</v>
      </c>
      <c r="T23" s="5" t="str">
        <f>TabellMSR[[#This Row],[Poeng '#3]]</f>
        <v/>
      </c>
      <c r="U23" s="5" t="str">
        <f>TabellMSR[[#This Row],[Poeng '#4]]</f>
        <v/>
      </c>
      <c r="V23" s="5" t="str">
        <f>TabellMSR[[#This Row],[Poeng '#5]]</f>
        <v/>
      </c>
      <c r="W23" s="5" t="str">
        <f>TabellMSR[[#This Row],[Poeng '#6]]</f>
        <v/>
      </c>
    </row>
    <row r="24" spans="1:23" x14ac:dyDescent="0.4">
      <c r="A24" t="s">
        <v>346</v>
      </c>
      <c r="B24" t="s">
        <v>347</v>
      </c>
      <c r="C24" s="5"/>
      <c r="D24" s="5" t="str">
        <f>IF(TabellMSR[[#This Row],[Plassering '#1]]="","",VLOOKUP(TabellMSR[[#This Row],[Plassering '#1]],Poeng[],2,FALSE))</f>
        <v/>
      </c>
      <c r="E24" s="5"/>
      <c r="F24" s="5" t="str">
        <f>IF(TabellMSR[[#This Row],[Plassering '#2]]="","",VLOOKUP(TabellMSR[[#This Row],[Plassering '#2]],Poeng[],2,FALSE))</f>
        <v/>
      </c>
      <c r="G24" s="5"/>
      <c r="H24" s="5" t="str">
        <f>IF(TabellMSR[[#This Row],[Plassering '#3]]="","",VLOOKUP(TabellMSR[[#This Row],[Plassering '#3]],Poeng[],2,FALSE))</f>
        <v/>
      </c>
      <c r="I24" s="5"/>
      <c r="J24" s="5" t="str">
        <f>IF(TabellMSR[[#This Row],[Plassering '#4]]="","",VLOOKUP(TabellMSR[[#This Row],[Plassering '#4]],Poeng[],2,FALSE))</f>
        <v/>
      </c>
      <c r="K24" s="5">
        <v>5</v>
      </c>
      <c r="L24" s="5">
        <f>IF(TabellMSR[[#This Row],[Plassering '#5]]="","",VLOOKUP(TabellMSR[[#This Row],[Plassering '#5]],Poeng[],2,FALSE))</f>
        <v>45</v>
      </c>
      <c r="M24" s="5"/>
      <c r="N24" s="5" t="str">
        <f>IF(TabellMSR[[#This Row],[Plassering '#6]]="","",VLOOKUP(TabellMSR[[#This Row],[Plassering '#6]],Poeng[],2,FALSE))</f>
        <v/>
      </c>
      <c r="O24" s="5" t="str" cm="1">
        <f t="array" ref="O24">IF(6-(COUNTBLANK(TabellMSR[[#This Row],[P1]:[P6]]))&lt;4,"",SUM(LARGE(TabellMSR[[#This Row],[P1]:[P6]],{1,2,3,4})))</f>
        <v/>
      </c>
      <c r="P24" s="10" cm="1">
        <f t="array" ref="P24">IF(6-(COUNTBLANK(TabellMSR[[#This Row],[P1]:[P6]]))&lt;4,SUM(TabellMSR[[#This Row],[P1]:[P6]]),SUM(LARGE(TabellMSR[[#This Row],[P1]:[P6]],{1,2,3,4})))</f>
        <v>45</v>
      </c>
      <c r="Q24" s="5" t="str">
        <f>IF(TabellMSR[[#This Row],[Poeng Tellende]]="","",RANK(TabellMSR[ [#This Row],[Poeng Tellende] ],TabellMSR[Poeng Tellende],0))</f>
        <v/>
      </c>
      <c r="R24" s="5" t="str">
        <f>TabellMSR[[#This Row],[Poeng '#1]]</f>
        <v/>
      </c>
      <c r="S24" s="5" t="str">
        <f>TabellMSR[[#This Row],[Poeng '#2]]</f>
        <v/>
      </c>
      <c r="T24" s="5" t="str">
        <f>TabellMSR[[#This Row],[Poeng '#3]]</f>
        <v/>
      </c>
      <c r="U24" s="5" t="str">
        <f>TabellMSR[[#This Row],[Poeng '#4]]</f>
        <v/>
      </c>
      <c r="V24" s="5">
        <f>TabellMSR[[#This Row],[Poeng '#5]]</f>
        <v>45</v>
      </c>
      <c r="W24" s="5" t="str">
        <f>TabellMSR[[#This Row],[Poeng '#6]]</f>
        <v/>
      </c>
    </row>
    <row r="25" spans="1:23" x14ac:dyDescent="0.4">
      <c r="A25" t="s">
        <v>86</v>
      </c>
      <c r="B25" t="s">
        <v>6</v>
      </c>
      <c r="C25">
        <v>5</v>
      </c>
      <c r="D25" s="5">
        <f>IF(TabellMSR[[#This Row],[Plassering '#1]]="","",VLOOKUP(TabellMSR[[#This Row],[Plassering '#1]],Poeng[],2,FALSE))</f>
        <v>45</v>
      </c>
      <c r="E25" s="5"/>
      <c r="F25" s="5" t="str">
        <f>IF(TabellMSR[[#This Row],[Plassering '#2]]="","",VLOOKUP(TabellMSR[[#This Row],[Plassering '#2]],Poeng[],2,FALSE))</f>
        <v/>
      </c>
      <c r="G25" s="5"/>
      <c r="H25" s="5" t="str">
        <f>IF(TabellMSR[[#This Row],[Plassering '#3]]="","",VLOOKUP(TabellMSR[[#This Row],[Plassering '#3]],Poeng[],2,FALSE))</f>
        <v/>
      </c>
      <c r="I25" s="5"/>
      <c r="J25" s="5" t="str">
        <f>IF(TabellMSR[[#This Row],[Plassering '#4]]="","",VLOOKUP(TabellMSR[[#This Row],[Plassering '#4]],Poeng[],2,FALSE))</f>
        <v/>
      </c>
      <c r="K25" s="5"/>
      <c r="L25" s="5" t="str">
        <f>IF(TabellMSR[[#This Row],[Plassering '#5]]="","",VLOOKUP(TabellMSR[[#This Row],[Plassering '#5]],Poeng[],2,FALSE))</f>
        <v/>
      </c>
      <c r="M25" s="5"/>
      <c r="N25" s="5" t="str">
        <f>IF(TabellMSR[[#This Row],[Plassering '#6]]="","",VLOOKUP(TabellMSR[[#This Row],[Plassering '#6]],Poeng[],2,FALSE))</f>
        <v/>
      </c>
      <c r="O25" s="5" t="str" cm="1">
        <f t="array" ref="O25">IF(6-(COUNTBLANK(TabellMSR[[#This Row],[P1]:[P6]]))&lt;4,"",SUM(LARGE(TabellMSR[[#This Row],[P1]:[P6]],{1,2,3,4})))</f>
        <v/>
      </c>
      <c r="P25" s="10" cm="1">
        <f t="array" ref="P25">IF(6-(COUNTBLANK(TabellMSR[[#This Row],[P1]:[P6]]))&lt;4,SUM(TabellMSR[[#This Row],[P1]:[P6]]),SUM(LARGE(TabellMSR[[#This Row],[P1]:[P6]],{1,2,3,4})))</f>
        <v>45</v>
      </c>
      <c r="Q25" s="5" t="str">
        <f>IF(TabellMSR[[#This Row],[Poeng Tellende]]="","",RANK(TabellMSR[ [#This Row],[Poeng Tellende] ],TabellMSR[Poeng Tellende],0))</f>
        <v/>
      </c>
      <c r="R25" s="5">
        <f>TabellMSR[[#This Row],[Poeng '#1]]</f>
        <v>45</v>
      </c>
      <c r="S25" s="5" t="str">
        <f>TabellMSR[[#This Row],[Poeng '#2]]</f>
        <v/>
      </c>
      <c r="T25" s="5" t="str">
        <f>TabellMSR[[#This Row],[Poeng '#3]]</f>
        <v/>
      </c>
      <c r="U25" s="5" t="str">
        <f>TabellMSR[[#This Row],[Poeng '#4]]</f>
        <v/>
      </c>
      <c r="V25" s="5" t="str">
        <f>TabellMSR[[#This Row],[Poeng '#5]]</f>
        <v/>
      </c>
      <c r="W25" s="5" t="str">
        <f>TabellMSR[[#This Row],[Poeng '#6]]</f>
        <v/>
      </c>
    </row>
    <row r="26" spans="1:23" x14ac:dyDescent="0.4">
      <c r="A26" t="s">
        <v>350</v>
      </c>
      <c r="B26" t="s">
        <v>347</v>
      </c>
      <c r="C26" s="5"/>
      <c r="D26" s="5" t="str">
        <f>IF(TabellMSR[[#This Row],[Plassering '#1]]="","",VLOOKUP(TabellMSR[[#This Row],[Plassering '#1]],Poeng[],2,FALSE))</f>
        <v/>
      </c>
      <c r="E26" s="5"/>
      <c r="F26" s="5" t="str">
        <f>IF(TabellMSR[[#This Row],[Plassering '#2]]="","",VLOOKUP(TabellMSR[[#This Row],[Plassering '#2]],Poeng[],2,FALSE))</f>
        <v/>
      </c>
      <c r="G26" s="5"/>
      <c r="H26" s="5" t="str">
        <f>IF(TabellMSR[[#This Row],[Plassering '#3]]="","",VLOOKUP(TabellMSR[[#This Row],[Plassering '#3]],Poeng[],2,FALSE))</f>
        <v/>
      </c>
      <c r="I26" s="5"/>
      <c r="J26" s="5" t="str">
        <f>IF(TabellMSR[[#This Row],[Plassering '#4]]="","",VLOOKUP(TabellMSR[[#This Row],[Plassering '#4]],Poeng[],2,FALSE))</f>
        <v/>
      </c>
      <c r="K26" s="5">
        <v>6</v>
      </c>
      <c r="L26" s="5">
        <f>IF(TabellMSR[[#This Row],[Plassering '#5]]="","",VLOOKUP(TabellMSR[[#This Row],[Plassering '#5]],Poeng[],2,FALSE))</f>
        <v>40</v>
      </c>
      <c r="M26" s="5"/>
      <c r="N26" s="5" t="str">
        <f>IF(TabellMSR[[#This Row],[Plassering '#6]]="","",VLOOKUP(TabellMSR[[#This Row],[Plassering '#6]],Poeng[],2,FALSE))</f>
        <v/>
      </c>
      <c r="O26" s="5" t="str" cm="1">
        <f t="array" ref="O26">IF(6-(COUNTBLANK(TabellMSR[[#This Row],[P1]:[P6]]))&lt;4,"",SUM(LARGE(TabellMSR[[#This Row],[P1]:[P6]],{1,2,3,4})))</f>
        <v/>
      </c>
      <c r="P26" s="10" cm="1">
        <f t="array" ref="P26">IF(6-(COUNTBLANK(TabellMSR[[#This Row],[P1]:[P6]]))&lt;4,SUM(TabellMSR[[#This Row],[P1]:[P6]]),SUM(LARGE(TabellMSR[[#This Row],[P1]:[P6]],{1,2,3,4})))</f>
        <v>40</v>
      </c>
      <c r="Q26" s="5" t="str">
        <f>IF(TabellMSR[[#This Row],[Poeng Tellende]]="","",RANK(TabellMSR[ [#This Row],[Poeng Tellende] ],TabellMSR[Poeng Tellende],0))</f>
        <v/>
      </c>
      <c r="R26" s="5" t="str">
        <f>TabellMSR[[#This Row],[Poeng '#1]]</f>
        <v/>
      </c>
      <c r="S26" s="5" t="str">
        <f>TabellMSR[[#This Row],[Poeng '#2]]</f>
        <v/>
      </c>
      <c r="T26" s="5" t="str">
        <f>TabellMSR[[#This Row],[Poeng '#3]]</f>
        <v/>
      </c>
      <c r="U26" s="5" t="str">
        <f>TabellMSR[[#This Row],[Poeng '#4]]</f>
        <v/>
      </c>
      <c r="V26" s="5">
        <f>TabellMSR[[#This Row],[Poeng '#5]]</f>
        <v>40</v>
      </c>
      <c r="W26" s="5" t="str">
        <f>TabellMSR[[#This Row],[Poeng '#6]]</f>
        <v/>
      </c>
    </row>
    <row r="27" spans="1:23" x14ac:dyDescent="0.4">
      <c r="A27" t="s">
        <v>271</v>
      </c>
      <c r="B27" t="s">
        <v>272</v>
      </c>
      <c r="C27" s="5"/>
      <c r="D27" s="5" t="str">
        <f>IF(TabellMSR[[#This Row],[Plassering '#1]]="","",VLOOKUP(TabellMSR[[#This Row],[Plassering '#1]],Poeng[],2,FALSE))</f>
        <v/>
      </c>
      <c r="E27" s="5">
        <v>6</v>
      </c>
      <c r="F27" s="5">
        <f>IF(TabellMSR[[#This Row],[Plassering '#2]]="","",VLOOKUP(TabellMSR[[#This Row],[Plassering '#2]],Poeng[],2,FALSE))</f>
        <v>40</v>
      </c>
      <c r="G27" s="5"/>
      <c r="H27" s="5" t="str">
        <f>IF(TabellMSR[[#This Row],[Plassering '#3]]="","",VLOOKUP(TabellMSR[[#This Row],[Plassering '#3]],Poeng[],2,FALSE))</f>
        <v/>
      </c>
      <c r="I27" s="5"/>
      <c r="J27" s="5" t="str">
        <f>IF(TabellMSR[[#This Row],[Plassering '#4]]="","",VLOOKUP(TabellMSR[[#This Row],[Plassering '#4]],Poeng[],2,FALSE))</f>
        <v/>
      </c>
      <c r="K27" s="5"/>
      <c r="L27" s="5" t="str">
        <f>IF(TabellMSR[[#This Row],[Plassering '#5]]="","",VLOOKUP(TabellMSR[[#This Row],[Plassering '#5]],Poeng[],2,FALSE))</f>
        <v/>
      </c>
      <c r="M27" s="5"/>
      <c r="N27" s="5" t="str">
        <f>IF(TabellMSR[[#This Row],[Plassering '#6]]="","",VLOOKUP(TabellMSR[[#This Row],[Plassering '#6]],Poeng[],2,FALSE))</f>
        <v/>
      </c>
      <c r="O27" s="5" t="str" cm="1">
        <f t="array" ref="O27">IF(6-(COUNTBLANK(TabellMSR[[#This Row],[P1]:[P6]]))&lt;4,"",SUM(LARGE(TabellMSR[[#This Row],[P1]:[P6]],{1,2,3,4})))</f>
        <v/>
      </c>
      <c r="P27" s="10" cm="1">
        <f t="array" ref="P27">IF(6-(COUNTBLANK(TabellMSR[[#This Row],[P1]:[P6]]))&lt;4,SUM(TabellMSR[[#This Row],[P1]:[P6]]),SUM(LARGE(TabellMSR[[#This Row],[P1]:[P6]],{1,2,3,4})))</f>
        <v>40</v>
      </c>
      <c r="Q27" s="5" t="str">
        <f>IF(TabellMSR[[#This Row],[Poeng Tellende]]="","",RANK(TabellMSR[ [#This Row],[Poeng Tellende] ],TabellMSR[Poeng Tellende],0))</f>
        <v/>
      </c>
      <c r="R27" s="5" t="str">
        <f>TabellMSR[[#This Row],[Poeng '#1]]</f>
        <v/>
      </c>
      <c r="S27" s="5">
        <f>TabellMSR[[#This Row],[Poeng '#2]]</f>
        <v>40</v>
      </c>
      <c r="T27" s="5" t="str">
        <f>TabellMSR[[#This Row],[Poeng '#3]]</f>
        <v/>
      </c>
      <c r="U27" s="5" t="str">
        <f>TabellMSR[[#This Row],[Poeng '#4]]</f>
        <v/>
      </c>
      <c r="V27" s="5" t="str">
        <f>TabellMSR[[#This Row],[Poeng '#5]]</f>
        <v/>
      </c>
      <c r="W27" s="5" t="str">
        <f>TabellMSR[[#This Row],[Poeng '#6]]</f>
        <v/>
      </c>
    </row>
    <row r="28" spans="1:23" x14ac:dyDescent="0.4">
      <c r="A28" t="s">
        <v>87</v>
      </c>
      <c r="B28" t="s">
        <v>16</v>
      </c>
      <c r="C28">
        <v>6</v>
      </c>
      <c r="D28" s="5">
        <f>IF(TabellMSR[[#This Row],[Plassering '#1]]="","",VLOOKUP(TabellMSR[[#This Row],[Plassering '#1]],Poeng[],2,FALSE))</f>
        <v>40</v>
      </c>
      <c r="E28" s="5"/>
      <c r="F28" s="5" t="str">
        <f>IF(TabellMSR[[#This Row],[Plassering '#2]]="","",VLOOKUP(TabellMSR[[#This Row],[Plassering '#2]],Poeng[],2,FALSE))</f>
        <v/>
      </c>
      <c r="G28" s="5"/>
      <c r="H28" s="5" t="str">
        <f>IF(TabellMSR[[#This Row],[Plassering '#3]]="","",VLOOKUP(TabellMSR[[#This Row],[Plassering '#3]],Poeng[],2,FALSE))</f>
        <v/>
      </c>
      <c r="I28" s="5"/>
      <c r="J28" s="5" t="str">
        <f>IF(TabellMSR[[#This Row],[Plassering '#4]]="","",VLOOKUP(TabellMSR[[#This Row],[Plassering '#4]],Poeng[],2,FALSE))</f>
        <v/>
      </c>
      <c r="K28" s="5"/>
      <c r="L28" s="5" t="str">
        <f>IF(TabellMSR[[#This Row],[Plassering '#5]]="","",VLOOKUP(TabellMSR[[#This Row],[Plassering '#5]],Poeng[],2,FALSE))</f>
        <v/>
      </c>
      <c r="M28" s="5"/>
      <c r="N28" s="5" t="str">
        <f>IF(TabellMSR[[#This Row],[Plassering '#6]]="","",VLOOKUP(TabellMSR[[#This Row],[Plassering '#6]],Poeng[],2,FALSE))</f>
        <v/>
      </c>
      <c r="O28" s="5" t="str" cm="1">
        <f t="array" ref="O28">IF(6-(COUNTBLANK(TabellMSR[[#This Row],[P1]:[P6]]))&lt;4,"",SUM(LARGE(TabellMSR[[#This Row],[P1]:[P6]],{1,2,3,4})))</f>
        <v/>
      </c>
      <c r="P28" s="10" cm="1">
        <f t="array" ref="P28">IF(6-(COUNTBLANK(TabellMSR[[#This Row],[P1]:[P6]]))&lt;4,SUM(TabellMSR[[#This Row],[P1]:[P6]]),SUM(LARGE(TabellMSR[[#This Row],[P1]:[P6]],{1,2,3,4})))</f>
        <v>40</v>
      </c>
      <c r="Q28" s="5" t="str">
        <f>IF(TabellMSR[[#This Row],[Poeng Tellende]]="","",RANK(TabellMSR[ [#This Row],[Poeng Tellende] ],TabellMSR[Poeng Tellende],0))</f>
        <v/>
      </c>
      <c r="R28" s="5">
        <f>TabellMSR[[#This Row],[Poeng '#1]]</f>
        <v>40</v>
      </c>
      <c r="S28" s="5" t="str">
        <f>TabellMSR[[#This Row],[Poeng '#2]]</f>
        <v/>
      </c>
      <c r="T28" s="5" t="str">
        <f>TabellMSR[[#This Row],[Poeng '#3]]</f>
        <v/>
      </c>
      <c r="U28" s="5" t="str">
        <f>TabellMSR[[#This Row],[Poeng '#4]]</f>
        <v/>
      </c>
      <c r="V28" s="5" t="str">
        <f>TabellMSR[[#This Row],[Poeng '#5]]</f>
        <v/>
      </c>
      <c r="W28" s="5" t="str">
        <f>TabellMSR[[#This Row],[Poeng '#6]]</f>
        <v/>
      </c>
    </row>
    <row r="29" spans="1:23" x14ac:dyDescent="0.4">
      <c r="A29" t="s">
        <v>348</v>
      </c>
      <c r="B29" t="s">
        <v>12</v>
      </c>
      <c r="C29" s="5"/>
      <c r="D29" s="5" t="str">
        <f>IF(TabellMSR[[#This Row],[Plassering '#1]]="","",VLOOKUP(TabellMSR[[#This Row],[Plassering '#1]],Poeng[],2,FALSE))</f>
        <v/>
      </c>
      <c r="E29" s="5"/>
      <c r="F29" s="5" t="str">
        <f>IF(TabellMSR[[#This Row],[Plassering '#2]]="","",VLOOKUP(TabellMSR[[#This Row],[Plassering '#2]],Poeng[],2,FALSE))</f>
        <v/>
      </c>
      <c r="G29" s="5"/>
      <c r="H29" s="5" t="str">
        <f>IF(TabellMSR[[#This Row],[Plassering '#3]]="","",VLOOKUP(TabellMSR[[#This Row],[Plassering '#3]],Poeng[],2,FALSE))</f>
        <v/>
      </c>
      <c r="I29" s="5"/>
      <c r="J29" s="5" t="str">
        <f>IF(TabellMSR[[#This Row],[Plassering '#4]]="","",VLOOKUP(TabellMSR[[#This Row],[Plassering '#4]],Poeng[],2,FALSE))</f>
        <v/>
      </c>
      <c r="K29" s="5">
        <v>7</v>
      </c>
      <c r="L29" s="5">
        <f>IF(TabellMSR[[#This Row],[Plassering '#5]]="","",VLOOKUP(TabellMSR[[#This Row],[Plassering '#5]],Poeng[],2,FALSE))</f>
        <v>36</v>
      </c>
      <c r="M29" s="5"/>
      <c r="N29" s="5" t="str">
        <f>IF(TabellMSR[[#This Row],[Plassering '#6]]="","",VLOOKUP(TabellMSR[[#This Row],[Plassering '#6]],Poeng[],2,FALSE))</f>
        <v/>
      </c>
      <c r="O29" s="5" t="str" cm="1">
        <f t="array" ref="O29">IF(6-(COUNTBLANK(TabellMSR[[#This Row],[P1]:[P6]]))&lt;4,"",SUM(LARGE(TabellMSR[[#This Row],[P1]:[P6]],{1,2,3,4})))</f>
        <v/>
      </c>
      <c r="P29" s="10" cm="1">
        <f t="array" ref="P29">IF(6-(COUNTBLANK(TabellMSR[[#This Row],[P1]:[P6]]))&lt;4,SUM(TabellMSR[[#This Row],[P1]:[P6]]),SUM(LARGE(TabellMSR[[#This Row],[P1]:[P6]],{1,2,3,4})))</f>
        <v>36</v>
      </c>
      <c r="Q29" s="5" t="str">
        <f>IF(TabellMSR[[#This Row],[Poeng Tellende]]="","",RANK(TabellMSR[ [#This Row],[Poeng Tellende] ],TabellMSR[Poeng Tellende],0))</f>
        <v/>
      </c>
      <c r="R29" s="5" t="str">
        <f>TabellMSR[[#This Row],[Poeng '#1]]</f>
        <v/>
      </c>
      <c r="S29" s="5" t="str">
        <f>TabellMSR[[#This Row],[Poeng '#2]]</f>
        <v/>
      </c>
      <c r="T29" s="5" t="str">
        <f>TabellMSR[[#This Row],[Poeng '#3]]</f>
        <v/>
      </c>
      <c r="U29" s="5" t="str">
        <f>TabellMSR[[#This Row],[Poeng '#4]]</f>
        <v/>
      </c>
      <c r="V29" s="5">
        <f>TabellMSR[[#This Row],[Poeng '#5]]</f>
        <v>36</v>
      </c>
      <c r="W29" s="5" t="str">
        <f>TabellMSR[[#This Row],[Poeng '#6]]</f>
        <v/>
      </c>
    </row>
    <row r="30" spans="1:23" x14ac:dyDescent="0.4">
      <c r="A30" t="s">
        <v>88</v>
      </c>
      <c r="B30" t="s">
        <v>17</v>
      </c>
      <c r="C30">
        <v>7</v>
      </c>
      <c r="D30" s="5">
        <f>IF(TabellMSR[[#This Row],[Plassering '#1]]="","",VLOOKUP(TabellMSR[[#This Row],[Plassering '#1]],Poeng[],2,FALSE))</f>
        <v>36</v>
      </c>
      <c r="E30" s="5"/>
      <c r="F30" s="5" t="str">
        <f>IF(TabellMSR[[#This Row],[Plassering '#2]]="","",VLOOKUP(TabellMSR[[#This Row],[Plassering '#2]],Poeng[],2,FALSE))</f>
        <v/>
      </c>
      <c r="G30" s="5"/>
      <c r="H30" s="5" t="str">
        <f>IF(TabellMSR[[#This Row],[Plassering '#3]]="","",VLOOKUP(TabellMSR[[#This Row],[Plassering '#3]],Poeng[],2,FALSE))</f>
        <v/>
      </c>
      <c r="I30" s="5"/>
      <c r="J30" s="5" t="str">
        <f>IF(TabellMSR[[#This Row],[Plassering '#4]]="","",VLOOKUP(TabellMSR[[#This Row],[Plassering '#4]],Poeng[],2,FALSE))</f>
        <v/>
      </c>
      <c r="K30" s="5"/>
      <c r="L30" s="5" t="str">
        <f>IF(TabellMSR[[#This Row],[Plassering '#5]]="","",VLOOKUP(TabellMSR[[#This Row],[Plassering '#5]],Poeng[],2,FALSE))</f>
        <v/>
      </c>
      <c r="M30" s="5"/>
      <c r="N30" s="5" t="str">
        <f>IF(TabellMSR[[#This Row],[Plassering '#6]]="","",VLOOKUP(TabellMSR[[#This Row],[Plassering '#6]],Poeng[],2,FALSE))</f>
        <v/>
      </c>
      <c r="O30" s="5" t="str" cm="1">
        <f t="array" ref="O30">IF(6-(COUNTBLANK(TabellMSR[[#This Row],[P1]:[P6]]))&lt;4,"",SUM(LARGE(TabellMSR[[#This Row],[P1]:[P6]],{1,2,3,4})))</f>
        <v/>
      </c>
      <c r="P30" s="10" cm="1">
        <f t="array" ref="P30">IF(6-(COUNTBLANK(TabellMSR[[#This Row],[P1]:[P6]]))&lt;4,SUM(TabellMSR[[#This Row],[P1]:[P6]]),SUM(LARGE(TabellMSR[[#This Row],[P1]:[P6]],{1,2,3,4})))</f>
        <v>36</v>
      </c>
      <c r="Q30" s="5" t="str">
        <f>IF(TabellMSR[[#This Row],[Poeng Tellende]]="","",RANK(TabellMSR[ [#This Row],[Poeng Tellende] ],TabellMSR[Poeng Tellende],0))</f>
        <v/>
      </c>
      <c r="R30" s="5">
        <f>TabellMSR[[#This Row],[Poeng '#1]]</f>
        <v>36</v>
      </c>
      <c r="S30" s="5" t="str">
        <f>TabellMSR[[#This Row],[Poeng '#2]]</f>
        <v/>
      </c>
      <c r="T30" s="5" t="str">
        <f>TabellMSR[[#This Row],[Poeng '#3]]</f>
        <v/>
      </c>
      <c r="U30" s="5" t="str">
        <f>TabellMSR[[#This Row],[Poeng '#4]]</f>
        <v/>
      </c>
      <c r="V30" s="5" t="str">
        <f>TabellMSR[[#This Row],[Poeng '#5]]</f>
        <v/>
      </c>
      <c r="W30" s="5" t="str">
        <f>TabellMSR[[#This Row],[Poeng '#6]]</f>
        <v/>
      </c>
    </row>
    <row r="31" spans="1:23" x14ac:dyDescent="0.4">
      <c r="A31" t="s">
        <v>349</v>
      </c>
      <c r="B31" t="s">
        <v>283</v>
      </c>
      <c r="C31" s="5"/>
      <c r="D31" s="5" t="str">
        <f>IF(TabellMSR[[#This Row],[Plassering '#1]]="","",VLOOKUP(TabellMSR[[#This Row],[Plassering '#1]],Poeng[],2,FALSE))</f>
        <v/>
      </c>
      <c r="E31" s="5"/>
      <c r="F31" s="5" t="str">
        <f>IF(TabellMSR[[#This Row],[Plassering '#2]]="","",VLOOKUP(TabellMSR[[#This Row],[Plassering '#2]],Poeng[],2,FALSE))</f>
        <v/>
      </c>
      <c r="G31" s="5"/>
      <c r="H31" s="5" t="str">
        <f>IF(TabellMSR[[#This Row],[Plassering '#3]]="","",VLOOKUP(TabellMSR[[#This Row],[Plassering '#3]],Poeng[],2,FALSE))</f>
        <v/>
      </c>
      <c r="I31" s="5"/>
      <c r="J31" s="5" t="str">
        <f>IF(TabellMSR[[#This Row],[Plassering '#4]]="","",VLOOKUP(TabellMSR[[#This Row],[Plassering '#4]],Poeng[],2,FALSE))</f>
        <v/>
      </c>
      <c r="K31" s="5">
        <v>8</v>
      </c>
      <c r="L31" s="5">
        <f>IF(TabellMSR[[#This Row],[Plassering '#5]]="","",VLOOKUP(TabellMSR[[#This Row],[Plassering '#5]],Poeng[],2,FALSE))</f>
        <v>32</v>
      </c>
      <c r="M31" s="5"/>
      <c r="N31" s="5" t="str">
        <f>IF(TabellMSR[[#This Row],[Plassering '#6]]="","",VLOOKUP(TabellMSR[[#This Row],[Plassering '#6]],Poeng[],2,FALSE))</f>
        <v/>
      </c>
      <c r="O31" s="5" t="str" cm="1">
        <f t="array" ref="O31">IF(6-(COUNTBLANK(TabellMSR[[#This Row],[P1]:[P6]]))&lt;4,"",SUM(LARGE(TabellMSR[[#This Row],[P1]:[P6]],{1,2,3,4})))</f>
        <v/>
      </c>
      <c r="P31" s="10" cm="1">
        <f t="array" ref="P31">IF(6-(COUNTBLANK(TabellMSR[[#This Row],[P1]:[P6]]))&lt;4,SUM(TabellMSR[[#This Row],[P1]:[P6]]),SUM(LARGE(TabellMSR[[#This Row],[P1]:[P6]],{1,2,3,4})))</f>
        <v>32</v>
      </c>
      <c r="Q31" s="5" t="str">
        <f>IF(TabellMSR[[#This Row],[Poeng Tellende]]="","",RANK(TabellMSR[ [#This Row],[Poeng Tellende] ],TabellMSR[Poeng Tellende],0))</f>
        <v/>
      </c>
      <c r="R31" s="5" t="str">
        <f>TabellMSR[[#This Row],[Poeng '#1]]</f>
        <v/>
      </c>
      <c r="S31" s="5" t="str">
        <f>TabellMSR[[#This Row],[Poeng '#2]]</f>
        <v/>
      </c>
      <c r="T31" s="5" t="str">
        <f>TabellMSR[[#This Row],[Poeng '#3]]</f>
        <v/>
      </c>
      <c r="U31" s="5" t="str">
        <f>TabellMSR[[#This Row],[Poeng '#4]]</f>
        <v/>
      </c>
      <c r="V31" s="5">
        <f>TabellMSR[[#This Row],[Poeng '#5]]</f>
        <v>32</v>
      </c>
      <c r="W31" s="5" t="str">
        <f>TabellMSR[[#This Row],[Poeng '#6]]</f>
        <v/>
      </c>
    </row>
    <row r="32" spans="1:23" x14ac:dyDescent="0.4">
      <c r="A32" t="s">
        <v>273</v>
      </c>
      <c r="B32" t="s">
        <v>6</v>
      </c>
      <c r="C32" s="5"/>
      <c r="D32" s="5" t="str">
        <f>IF(TabellMSR[[#This Row],[Plassering '#1]]="","",VLOOKUP(TabellMSR[[#This Row],[Plassering '#1]],Poeng[],2,FALSE))</f>
        <v/>
      </c>
      <c r="E32" s="5">
        <v>8</v>
      </c>
      <c r="F32" s="5">
        <f>IF(TabellMSR[[#This Row],[Plassering '#2]]="","",VLOOKUP(TabellMSR[[#This Row],[Plassering '#2]],Poeng[],2,FALSE))</f>
        <v>32</v>
      </c>
      <c r="G32" s="5"/>
      <c r="H32" s="5" t="str">
        <f>IF(TabellMSR[[#This Row],[Plassering '#3]]="","",VLOOKUP(TabellMSR[[#This Row],[Plassering '#3]],Poeng[],2,FALSE))</f>
        <v/>
      </c>
      <c r="I32" s="5"/>
      <c r="J32" s="5" t="str">
        <f>IF(TabellMSR[[#This Row],[Plassering '#4]]="","",VLOOKUP(TabellMSR[[#This Row],[Plassering '#4]],Poeng[],2,FALSE))</f>
        <v/>
      </c>
      <c r="K32" s="5"/>
      <c r="L32" s="5" t="str">
        <f>IF(TabellMSR[[#This Row],[Plassering '#5]]="","",VLOOKUP(TabellMSR[[#This Row],[Plassering '#5]],Poeng[],2,FALSE))</f>
        <v/>
      </c>
      <c r="M32" s="5"/>
      <c r="N32" s="5" t="str">
        <f>IF(TabellMSR[[#This Row],[Plassering '#6]]="","",VLOOKUP(TabellMSR[[#This Row],[Plassering '#6]],Poeng[],2,FALSE))</f>
        <v/>
      </c>
      <c r="O32" s="5" t="str" cm="1">
        <f t="array" ref="O32">IF(6-(COUNTBLANK(TabellMSR[[#This Row],[P1]:[P6]]))&lt;4,"",SUM(LARGE(TabellMSR[[#This Row],[P1]:[P6]],{1,2,3,4})))</f>
        <v/>
      </c>
      <c r="P32" s="10" cm="1">
        <f t="array" ref="P32">IF(6-(COUNTBLANK(TabellMSR[[#This Row],[P1]:[P6]]))&lt;4,SUM(TabellMSR[[#This Row],[P1]:[P6]]),SUM(LARGE(TabellMSR[[#This Row],[P1]:[P6]],{1,2,3,4})))</f>
        <v>32</v>
      </c>
      <c r="Q32" s="5" t="str">
        <f>IF(TabellMSR[[#This Row],[Poeng Tellende]]="","",RANK(TabellMSR[ [#This Row],[Poeng Tellende] ],TabellMSR[Poeng Tellende],0))</f>
        <v/>
      </c>
      <c r="R32" s="5" t="str">
        <f>TabellMSR[[#This Row],[Poeng '#1]]</f>
        <v/>
      </c>
      <c r="S32" s="5">
        <f>TabellMSR[[#This Row],[Poeng '#2]]</f>
        <v>32</v>
      </c>
      <c r="T32" s="5" t="str">
        <f>TabellMSR[[#This Row],[Poeng '#3]]</f>
        <v/>
      </c>
      <c r="U32" s="5" t="str">
        <f>TabellMSR[[#This Row],[Poeng '#4]]</f>
        <v/>
      </c>
      <c r="V32" s="5" t="str">
        <f>TabellMSR[[#This Row],[Poeng '#5]]</f>
        <v/>
      </c>
      <c r="W32" s="5" t="str">
        <f>TabellMSR[[#This Row],[Poeng '#6]]</f>
        <v/>
      </c>
    </row>
    <row r="33" spans="1:23" x14ac:dyDescent="0.4">
      <c r="A33" t="s">
        <v>89</v>
      </c>
      <c r="B33" t="s">
        <v>17</v>
      </c>
      <c r="C33">
        <v>8</v>
      </c>
      <c r="D33" s="5">
        <f>IF(TabellMSR[[#This Row],[Plassering '#1]]="","",VLOOKUP(TabellMSR[[#This Row],[Plassering '#1]],Poeng[],2,FALSE))</f>
        <v>32</v>
      </c>
      <c r="E33" s="5"/>
      <c r="F33" s="5" t="str">
        <f>IF(TabellMSR[[#This Row],[Plassering '#2]]="","",VLOOKUP(TabellMSR[[#This Row],[Plassering '#2]],Poeng[],2,FALSE))</f>
        <v/>
      </c>
      <c r="G33" s="5"/>
      <c r="H33" s="5" t="str">
        <f>IF(TabellMSR[[#This Row],[Plassering '#3]]="","",VLOOKUP(TabellMSR[[#This Row],[Plassering '#3]],Poeng[],2,FALSE))</f>
        <v/>
      </c>
      <c r="I33" s="5"/>
      <c r="J33" s="5" t="str">
        <f>IF(TabellMSR[[#This Row],[Plassering '#4]]="","",VLOOKUP(TabellMSR[[#This Row],[Plassering '#4]],Poeng[],2,FALSE))</f>
        <v/>
      </c>
      <c r="K33" s="5"/>
      <c r="L33" s="5" t="str">
        <f>IF(TabellMSR[[#This Row],[Plassering '#5]]="","",VLOOKUP(TabellMSR[[#This Row],[Plassering '#5]],Poeng[],2,FALSE))</f>
        <v/>
      </c>
      <c r="M33" s="5"/>
      <c r="N33" s="5" t="str">
        <f>IF(TabellMSR[[#This Row],[Plassering '#6]]="","",VLOOKUP(TabellMSR[[#This Row],[Plassering '#6]],Poeng[],2,FALSE))</f>
        <v/>
      </c>
      <c r="O33" s="5" t="str" cm="1">
        <f t="array" ref="O33">IF(6-(COUNTBLANK(TabellMSR[[#This Row],[P1]:[P6]]))&lt;4,"",SUM(LARGE(TabellMSR[[#This Row],[P1]:[P6]],{1,2,3,4})))</f>
        <v/>
      </c>
      <c r="P33" s="10" cm="1">
        <f t="array" ref="P33">IF(6-(COUNTBLANK(TabellMSR[[#This Row],[P1]:[P6]]))&lt;4,SUM(TabellMSR[[#This Row],[P1]:[P6]]),SUM(LARGE(TabellMSR[[#This Row],[P1]:[P6]],{1,2,3,4})))</f>
        <v>32</v>
      </c>
      <c r="Q33" s="5" t="str">
        <f>IF(TabellMSR[[#This Row],[Poeng Tellende]]="","",RANK(TabellMSR[ [#This Row],[Poeng Tellende] ],TabellMSR[Poeng Tellende],0))</f>
        <v/>
      </c>
      <c r="R33" s="5">
        <f>TabellMSR[[#This Row],[Poeng '#1]]</f>
        <v>32</v>
      </c>
      <c r="S33" s="5" t="str">
        <f>TabellMSR[[#This Row],[Poeng '#2]]</f>
        <v/>
      </c>
      <c r="T33" s="5" t="str">
        <f>TabellMSR[[#This Row],[Poeng '#3]]</f>
        <v/>
      </c>
      <c r="U33" s="5" t="str">
        <f>TabellMSR[[#This Row],[Poeng '#4]]</f>
        <v/>
      </c>
      <c r="V33" s="5" t="str">
        <f>TabellMSR[[#This Row],[Poeng '#5]]</f>
        <v/>
      </c>
      <c r="W33" s="5" t="str">
        <f>TabellMSR[[#This Row],[Poeng '#6]]</f>
        <v/>
      </c>
    </row>
    <row r="34" spans="1:23" x14ac:dyDescent="0.4">
      <c r="A34" t="s">
        <v>274</v>
      </c>
      <c r="B34" t="s">
        <v>12</v>
      </c>
      <c r="C34" s="5"/>
      <c r="D34" s="5" t="str">
        <f>IF(TabellMSR[[#This Row],[Plassering '#1]]="","",VLOOKUP(TabellMSR[[#This Row],[Plassering '#1]],Poeng[],2,FALSE))</f>
        <v/>
      </c>
      <c r="E34" s="5">
        <v>9</v>
      </c>
      <c r="F34" s="5">
        <f>IF(TabellMSR[[#This Row],[Plassering '#2]]="","",VLOOKUP(TabellMSR[[#This Row],[Plassering '#2]],Poeng[],2,FALSE))</f>
        <v>29</v>
      </c>
      <c r="G34" s="5"/>
      <c r="H34" s="5" t="str">
        <f>IF(TabellMSR[[#This Row],[Plassering '#3]]="","",VLOOKUP(TabellMSR[[#This Row],[Plassering '#3]],Poeng[],2,FALSE))</f>
        <v/>
      </c>
      <c r="I34" s="5"/>
      <c r="J34" s="5" t="str">
        <f>IF(TabellMSR[[#This Row],[Plassering '#4]]="","",VLOOKUP(TabellMSR[[#This Row],[Plassering '#4]],Poeng[],2,FALSE))</f>
        <v/>
      </c>
      <c r="K34" s="5"/>
      <c r="L34" s="5" t="str">
        <f>IF(TabellMSR[[#This Row],[Plassering '#5]]="","",VLOOKUP(TabellMSR[[#This Row],[Plassering '#5]],Poeng[],2,FALSE))</f>
        <v/>
      </c>
      <c r="M34" s="5"/>
      <c r="N34" s="5" t="str">
        <f>IF(TabellMSR[[#This Row],[Plassering '#6]]="","",VLOOKUP(TabellMSR[[#This Row],[Plassering '#6]],Poeng[],2,FALSE))</f>
        <v/>
      </c>
      <c r="O34" s="5" t="str" cm="1">
        <f t="array" ref="O34">IF(6-(COUNTBLANK(TabellMSR[[#This Row],[P1]:[P6]]))&lt;4,"",SUM(LARGE(TabellMSR[[#This Row],[P1]:[P6]],{1,2,3,4})))</f>
        <v/>
      </c>
      <c r="P34" s="10" cm="1">
        <f t="array" ref="P34">IF(6-(COUNTBLANK(TabellMSR[[#This Row],[P1]:[P6]]))&lt;4,SUM(TabellMSR[[#This Row],[P1]:[P6]]),SUM(LARGE(TabellMSR[[#This Row],[P1]:[P6]],{1,2,3,4})))</f>
        <v>29</v>
      </c>
      <c r="Q34" s="5" t="str">
        <f>IF(TabellMSR[[#This Row],[Poeng Tellende]]="","",RANK(TabellMSR[ [#This Row],[Poeng Tellende] ],TabellMSR[Poeng Tellende],0))</f>
        <v/>
      </c>
      <c r="R34" s="5" t="str">
        <f>TabellMSR[[#This Row],[Poeng '#1]]</f>
        <v/>
      </c>
      <c r="S34" s="5">
        <f>TabellMSR[[#This Row],[Poeng '#2]]</f>
        <v>29</v>
      </c>
      <c r="T34" s="5" t="str">
        <f>TabellMSR[[#This Row],[Poeng '#3]]</f>
        <v/>
      </c>
      <c r="U34" s="5" t="str">
        <f>TabellMSR[[#This Row],[Poeng '#4]]</f>
        <v/>
      </c>
      <c r="V34" s="5" t="str">
        <f>TabellMSR[[#This Row],[Poeng '#5]]</f>
        <v/>
      </c>
      <c r="W34" s="5" t="str">
        <f>TabellMSR[[#This Row],[Poeng '#6]]</f>
        <v/>
      </c>
    </row>
    <row r="35" spans="1:23" x14ac:dyDescent="0.4">
      <c r="A35" t="s">
        <v>92</v>
      </c>
      <c r="B35" t="s">
        <v>6</v>
      </c>
      <c r="C35">
        <v>11</v>
      </c>
      <c r="D35" s="5">
        <f>IF(TabellMSR[[#This Row],[Plassering '#1]]="","",VLOOKUP(TabellMSR[[#This Row],[Plassering '#1]],Poeng[],2,FALSE))</f>
        <v>24</v>
      </c>
      <c r="E35" s="5"/>
      <c r="F35" s="5" t="str">
        <f>IF(TabellMSR[[#This Row],[Plassering '#2]]="","",VLOOKUP(TabellMSR[[#This Row],[Plassering '#2]],Poeng[],2,FALSE))</f>
        <v/>
      </c>
      <c r="G35" s="5"/>
      <c r="H35" s="5" t="str">
        <f>IF(TabellMSR[[#This Row],[Plassering '#3]]="","",VLOOKUP(TabellMSR[[#This Row],[Plassering '#3]],Poeng[],2,FALSE))</f>
        <v/>
      </c>
      <c r="I35" s="5"/>
      <c r="J35" s="5" t="str">
        <f>IF(TabellMSR[[#This Row],[Plassering '#4]]="","",VLOOKUP(TabellMSR[[#This Row],[Plassering '#4]],Poeng[],2,FALSE))</f>
        <v/>
      </c>
      <c r="K35" s="5"/>
      <c r="L35" s="5" t="str">
        <f>IF(TabellMSR[[#This Row],[Plassering '#5]]="","",VLOOKUP(TabellMSR[[#This Row],[Plassering '#5]],Poeng[],2,FALSE))</f>
        <v/>
      </c>
      <c r="M35" s="5"/>
      <c r="N35" s="5" t="str">
        <f>IF(TabellMSR[[#This Row],[Plassering '#6]]="","",VLOOKUP(TabellMSR[[#This Row],[Plassering '#6]],Poeng[],2,FALSE))</f>
        <v/>
      </c>
      <c r="O35" s="5" t="str" cm="1">
        <f t="array" ref="O35">IF(6-(COUNTBLANK(TabellMSR[[#This Row],[P1]:[P6]]))&lt;4,"",SUM(LARGE(TabellMSR[[#This Row],[P1]:[P6]],{1,2,3,4})))</f>
        <v/>
      </c>
      <c r="P35" s="10" cm="1">
        <f t="array" ref="P35">IF(6-(COUNTBLANK(TabellMSR[[#This Row],[P1]:[P6]]))&lt;4,SUM(TabellMSR[[#This Row],[P1]:[P6]]),SUM(LARGE(TabellMSR[[#This Row],[P1]:[P6]],{1,2,3,4})))</f>
        <v>24</v>
      </c>
      <c r="Q35" s="5" t="str">
        <f>IF(TabellMSR[[#This Row],[Poeng Tellende]]="","",RANK(TabellMSR[ [#This Row],[Poeng Tellende] ],TabellMSR[Poeng Tellende],0))</f>
        <v/>
      </c>
      <c r="R35" s="5">
        <f>TabellMSR[[#This Row],[Poeng '#1]]</f>
        <v>24</v>
      </c>
      <c r="S35" s="5" t="str">
        <f>TabellMSR[[#This Row],[Poeng '#2]]</f>
        <v/>
      </c>
      <c r="T35" s="5" t="str">
        <f>TabellMSR[[#This Row],[Poeng '#3]]</f>
        <v/>
      </c>
      <c r="U35" s="5" t="str">
        <f>TabellMSR[[#This Row],[Poeng '#4]]</f>
        <v/>
      </c>
      <c r="V35" s="5" t="str">
        <f>TabellMSR[[#This Row],[Poeng '#5]]</f>
        <v/>
      </c>
      <c r="W35" s="5" t="str">
        <f>TabellMSR[[#This Row],[Poeng '#6]]</f>
        <v/>
      </c>
    </row>
    <row r="36" spans="1:23" x14ac:dyDescent="0.4">
      <c r="A36" t="s">
        <v>94</v>
      </c>
      <c r="B36" t="s">
        <v>17</v>
      </c>
      <c r="C36"/>
      <c r="D36" s="5" t="str">
        <f>IF(TabellMSR[[#This Row],[Plassering '#1]]="","",VLOOKUP(TabellMSR[[#This Row],[Plassering '#1]],Poeng[],2,FALSE))</f>
        <v/>
      </c>
      <c r="E36" s="5"/>
      <c r="F36" s="5" t="str">
        <f>IF(TabellMSR[[#This Row],[Plassering '#2]]="","",VLOOKUP(TabellMSR[[#This Row],[Plassering '#2]],Poeng[],2,FALSE))</f>
        <v/>
      </c>
      <c r="G36" s="5"/>
      <c r="H36" s="5" t="str">
        <f>IF(TabellMSR[[#This Row],[Plassering '#3]]="","",VLOOKUP(TabellMSR[[#This Row],[Plassering '#3]],Poeng[],2,FALSE))</f>
        <v/>
      </c>
      <c r="I36" s="5"/>
      <c r="J36" s="5" t="str">
        <f>IF(TabellMSR[[#This Row],[Plassering '#4]]="","",VLOOKUP(TabellMSR[[#This Row],[Plassering '#4]],Poeng[],2,FALSE))</f>
        <v/>
      </c>
      <c r="K36" s="5"/>
      <c r="L36" s="5" t="str">
        <f>IF(TabellMSR[[#This Row],[Plassering '#5]]="","",VLOOKUP(TabellMSR[[#This Row],[Plassering '#5]],Poeng[],2,FALSE))</f>
        <v/>
      </c>
      <c r="M36" s="5"/>
      <c r="N36" s="5" t="str">
        <f>IF(TabellMSR[[#This Row],[Plassering '#6]]="","",VLOOKUP(TabellMSR[[#This Row],[Plassering '#6]],Poeng[],2,FALSE))</f>
        <v/>
      </c>
      <c r="O36" s="5" t="str" cm="1">
        <f t="array" ref="O36">IF(6-(COUNTBLANK(TabellMSR[[#This Row],[P1]:[P6]]))&lt;4,"",SUM(LARGE(TabellMSR[[#This Row],[P1]:[P6]],{1,2,3,4})))</f>
        <v/>
      </c>
      <c r="P36" s="10" cm="1">
        <f t="array" ref="P36">IF(6-(COUNTBLANK(TabellMSR[[#This Row],[P1]:[P6]]))&lt;4,SUM(TabellMSR[[#This Row],[P1]:[P6]]),SUM(LARGE(TabellMSR[[#This Row],[P1]:[P6]],{1,2,3,4})))</f>
        <v>0</v>
      </c>
      <c r="Q36" s="5" t="str">
        <f>IF(TabellMSR[[#This Row],[Poeng Tellende]]="","",RANK(TabellMSR[ [#This Row],[Poeng Tellende] ],TabellMSR[Poeng Tellende],0))</f>
        <v/>
      </c>
      <c r="R36" s="5" t="str">
        <f>TabellMSR[[#This Row],[Poeng '#1]]</f>
        <v/>
      </c>
      <c r="S36" s="5" t="str">
        <f>TabellMSR[[#This Row],[Poeng '#2]]</f>
        <v/>
      </c>
      <c r="T36" s="5" t="str">
        <f>TabellMSR[[#This Row],[Poeng '#3]]</f>
        <v/>
      </c>
      <c r="U36" s="5" t="str">
        <f>TabellMSR[[#This Row],[Poeng '#4]]</f>
        <v/>
      </c>
      <c r="V36" s="5" t="str">
        <f>TabellMSR[[#This Row],[Poeng '#5]]</f>
        <v/>
      </c>
      <c r="W36" s="5" t="str">
        <f>TabellMSR[[#This Row],[Poeng '#6]]</f>
        <v/>
      </c>
    </row>
    <row r="37" spans="1:23" x14ac:dyDescent="0.4">
      <c r="A37"/>
      <c r="B37"/>
      <c r="C37" s="5"/>
      <c r="D37" s="5" t="str">
        <f>IF(TabellMSR[[#This Row],[Plassering '#1]]="","",VLOOKUP(TabellMSR[[#This Row],[Plassering '#1]],Poeng[],2,FALSE))</f>
        <v/>
      </c>
      <c r="E37" s="5"/>
      <c r="F37" s="5" t="str">
        <f>IF(TabellMSR[[#This Row],[Plassering '#2]]="","",VLOOKUP(TabellMSR[[#This Row],[Plassering '#2]],Poeng[],2,FALSE))</f>
        <v/>
      </c>
      <c r="G37" s="5"/>
      <c r="H37" s="5" t="str">
        <f>IF(TabellMSR[[#This Row],[Plassering '#3]]="","",VLOOKUP(TabellMSR[[#This Row],[Plassering '#3]],Poeng[],2,FALSE))</f>
        <v/>
      </c>
      <c r="I37" s="5"/>
      <c r="J37" s="5" t="str">
        <f>IF(TabellMSR[[#This Row],[Plassering '#4]]="","",VLOOKUP(TabellMSR[[#This Row],[Plassering '#4]],Poeng[],2,FALSE))</f>
        <v/>
      </c>
      <c r="K37" s="5"/>
      <c r="L37" s="5" t="str">
        <f>IF(TabellMSR[[#This Row],[Plassering '#5]]="","",VLOOKUP(TabellMSR[[#This Row],[Plassering '#5]],Poeng[],2,FALSE))</f>
        <v/>
      </c>
      <c r="M37" s="5"/>
      <c r="N37" s="5" t="str">
        <f>IF(TabellMSR[[#This Row],[Plassering '#6]]="","",VLOOKUP(TabellMSR[[#This Row],[Plassering '#6]],Poeng[],2,FALSE))</f>
        <v/>
      </c>
      <c r="O37" s="5" t="str" cm="1">
        <f t="array" ref="O37">IF(6-(COUNTBLANK(TabellMSR[[#This Row],[P1]:[P6]]))&lt;4,"",SUM(LARGE(TabellMSR[[#This Row],[P1]:[P6]],{1,2,3,4})))</f>
        <v/>
      </c>
      <c r="P37" s="10" cm="1">
        <f t="array" ref="P37">IF(6-(COUNTBLANK(TabellMSR[[#This Row],[P1]:[P6]]))&lt;4,SUM(TabellMSR[[#This Row],[P1]:[P6]]),SUM(LARGE(TabellMSR[[#This Row],[P1]:[P6]],{1,2,3,4})))</f>
        <v>0</v>
      </c>
      <c r="Q37" s="5" t="str">
        <f>IF(TabellMSR[[#This Row],[Poeng Tellende]]="","",RANK(TabellMSR[ [#This Row],[Poeng Tellende] ],TabellMSR[Poeng Tellende],0))</f>
        <v/>
      </c>
      <c r="R37" s="5" t="str">
        <f>TabellMSR[[#This Row],[Poeng '#1]]</f>
        <v/>
      </c>
      <c r="S37" s="5" t="str">
        <f>TabellMSR[[#This Row],[Poeng '#2]]</f>
        <v/>
      </c>
      <c r="T37" s="5" t="str">
        <f>TabellMSR[[#This Row],[Poeng '#3]]</f>
        <v/>
      </c>
      <c r="U37" s="5" t="str">
        <f>TabellMSR[[#This Row],[Poeng '#4]]</f>
        <v/>
      </c>
      <c r="V37" s="5" t="str">
        <f>TabellMSR[[#This Row],[Poeng '#5]]</f>
        <v/>
      </c>
      <c r="W37" s="5" t="str">
        <f>TabellMSR[[#This Row],[Poeng '#6]]</f>
        <v/>
      </c>
    </row>
    <row r="38" spans="1:23" x14ac:dyDescent="0.4">
      <c r="A38"/>
      <c r="B38"/>
      <c r="C38" s="5"/>
      <c r="D38" s="5" t="str">
        <f>IF(TabellMSR[[#This Row],[Plassering '#1]]="","",VLOOKUP(TabellMSR[[#This Row],[Plassering '#1]],Poeng[],2,FALSE))</f>
        <v/>
      </c>
      <c r="E38" s="5"/>
      <c r="F38" s="5" t="str">
        <f>IF(TabellMSR[[#This Row],[Plassering '#2]]="","",VLOOKUP(TabellMSR[[#This Row],[Plassering '#2]],Poeng[],2,FALSE))</f>
        <v/>
      </c>
      <c r="G38" s="5"/>
      <c r="H38" s="5" t="str">
        <f>IF(TabellMSR[[#This Row],[Plassering '#3]]="","",VLOOKUP(TabellMSR[[#This Row],[Plassering '#3]],Poeng[],2,FALSE))</f>
        <v/>
      </c>
      <c r="I38" s="5"/>
      <c r="J38" s="5" t="str">
        <f>IF(TabellMSR[[#This Row],[Plassering '#4]]="","",VLOOKUP(TabellMSR[[#This Row],[Plassering '#4]],Poeng[],2,FALSE))</f>
        <v/>
      </c>
      <c r="K38" s="5"/>
      <c r="L38" s="5" t="str">
        <f>IF(TabellMSR[[#This Row],[Plassering '#5]]="","",VLOOKUP(TabellMSR[[#This Row],[Plassering '#5]],Poeng[],2,FALSE))</f>
        <v/>
      </c>
      <c r="M38" s="5"/>
      <c r="N38" s="5" t="str">
        <f>IF(TabellMSR[[#This Row],[Plassering '#6]]="","",VLOOKUP(TabellMSR[[#This Row],[Plassering '#6]],Poeng[],2,FALSE))</f>
        <v/>
      </c>
      <c r="O38" s="5" t="str" cm="1">
        <f t="array" ref="O38">IF(6-(COUNTBLANK(TabellMSR[[#This Row],[P1]:[P6]]))&lt;4,"",SUM(LARGE(TabellMSR[[#This Row],[P1]:[P6]],{1,2,3,4})))</f>
        <v/>
      </c>
      <c r="P38" s="10" cm="1">
        <f t="array" ref="P38">IF(6-(COUNTBLANK(TabellMSR[[#This Row],[P1]:[P6]]))&lt;4,SUM(TabellMSR[[#This Row],[P1]:[P6]]),SUM(LARGE(TabellMSR[[#This Row],[P1]:[P6]],{1,2,3,4})))</f>
        <v>0</v>
      </c>
      <c r="Q38" s="5" t="str">
        <f>IF(TabellMSR[[#This Row],[Poeng Tellende]]="","",RANK(TabellMSR[ [#This Row],[Poeng Tellende] ],TabellMSR[Poeng Tellende],0))</f>
        <v/>
      </c>
      <c r="R38" s="5" t="str">
        <f>TabellMSR[[#This Row],[Poeng '#1]]</f>
        <v/>
      </c>
      <c r="S38" s="5" t="str">
        <f>TabellMSR[[#This Row],[Poeng '#2]]</f>
        <v/>
      </c>
      <c r="T38" s="5" t="str">
        <f>TabellMSR[[#This Row],[Poeng '#3]]</f>
        <v/>
      </c>
      <c r="U38" s="5" t="str">
        <f>TabellMSR[[#This Row],[Poeng '#4]]</f>
        <v/>
      </c>
      <c r="V38" s="5" t="str">
        <f>TabellMSR[[#This Row],[Poeng '#5]]</f>
        <v/>
      </c>
      <c r="W38" s="5" t="str">
        <f>TabellMSR[[#This Row],[Poeng '#6]]</f>
        <v/>
      </c>
    </row>
    <row r="39" spans="1:23" x14ac:dyDescent="0.4">
      <c r="A39"/>
      <c r="B39"/>
      <c r="C39" s="5"/>
      <c r="D39" s="5" t="str">
        <f>IF(TabellMSR[[#This Row],[Plassering '#1]]="","",VLOOKUP(TabellMSR[[#This Row],[Plassering '#1]],Poeng[],2,FALSE))</f>
        <v/>
      </c>
      <c r="E39" s="5"/>
      <c r="F39" s="5" t="str">
        <f>IF(TabellMSR[[#This Row],[Plassering '#2]]="","",VLOOKUP(TabellMSR[[#This Row],[Plassering '#2]],Poeng[],2,FALSE))</f>
        <v/>
      </c>
      <c r="G39" s="5"/>
      <c r="H39" s="5" t="str">
        <f>IF(TabellMSR[[#This Row],[Plassering '#3]]="","",VLOOKUP(TabellMSR[[#This Row],[Plassering '#3]],Poeng[],2,FALSE))</f>
        <v/>
      </c>
      <c r="I39" s="5"/>
      <c r="J39" s="5" t="str">
        <f>IF(TabellMSR[[#This Row],[Plassering '#4]]="","",VLOOKUP(TabellMSR[[#This Row],[Plassering '#4]],Poeng[],2,FALSE))</f>
        <v/>
      </c>
      <c r="K39" s="5"/>
      <c r="L39" s="5" t="str">
        <f>IF(TabellMSR[[#This Row],[Plassering '#5]]="","",VLOOKUP(TabellMSR[[#This Row],[Plassering '#5]],Poeng[],2,FALSE))</f>
        <v/>
      </c>
      <c r="M39" s="5"/>
      <c r="N39" s="5" t="str">
        <f>IF(TabellMSR[[#This Row],[Plassering '#6]]="","",VLOOKUP(TabellMSR[[#This Row],[Plassering '#6]],Poeng[],2,FALSE))</f>
        <v/>
      </c>
      <c r="O39" s="5" t="str" cm="1">
        <f t="array" ref="O39">IF(6-(COUNTBLANK(TabellMSR[[#This Row],[P1]:[P6]]))&lt;4,"",SUM(LARGE(TabellMSR[[#This Row],[P1]:[P6]],{1,2,3,4})))</f>
        <v/>
      </c>
      <c r="P39" s="10" cm="1">
        <f t="array" ref="P39">IF(6-(COUNTBLANK(TabellMSR[[#This Row],[P1]:[P6]]))&lt;4,SUM(TabellMSR[[#This Row],[P1]:[P6]]),SUM(LARGE(TabellMSR[[#This Row],[P1]:[P6]],{1,2,3,4})))</f>
        <v>0</v>
      </c>
      <c r="Q39" s="5" t="str">
        <f>IF(TabellMSR[[#This Row],[Poeng Tellende]]="","",RANK(TabellMSR[ [#This Row],[Poeng Tellende] ],TabellMSR[Poeng Tellende],0))</f>
        <v/>
      </c>
      <c r="R39" s="5" t="str">
        <f>TabellMSR[[#This Row],[Poeng '#1]]</f>
        <v/>
      </c>
      <c r="S39" s="5" t="str">
        <f>TabellMSR[[#This Row],[Poeng '#2]]</f>
        <v/>
      </c>
      <c r="T39" s="5" t="str">
        <f>TabellMSR[[#This Row],[Poeng '#3]]</f>
        <v/>
      </c>
      <c r="U39" s="5" t="str">
        <f>TabellMSR[[#This Row],[Poeng '#4]]</f>
        <v/>
      </c>
      <c r="V39" s="5" t="str">
        <f>TabellMSR[[#This Row],[Poeng '#5]]</f>
        <v/>
      </c>
      <c r="W39" s="5" t="str">
        <f>TabellMSR[[#This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77983-B589-C149-B65B-1279424B7287}">
  <dimension ref="A1:F35"/>
  <sheetViews>
    <sheetView workbookViewId="0">
      <selection activeCell="D9" sqref="D9"/>
    </sheetView>
  </sheetViews>
  <sheetFormatPr baseColWidth="10" defaultRowHeight="16" x14ac:dyDescent="0.4"/>
  <cols>
    <col min="1" max="1" width="12.33203125" customWidth="1"/>
    <col min="2" max="2" width="11.33203125" customWidth="1"/>
  </cols>
  <sheetData>
    <row r="1" spans="1:6" s="3" customFormat="1" ht="88" customHeight="1" x14ac:dyDescent="0.4">
      <c r="A1" s="1" t="s">
        <v>2</v>
      </c>
      <c r="B1" s="2" t="s">
        <v>2</v>
      </c>
    </row>
    <row r="2" spans="1:6" s="3" customFormat="1" ht="35" customHeight="1" x14ac:dyDescent="0.4">
      <c r="A2" s="16" t="s">
        <v>3</v>
      </c>
      <c r="B2" s="17"/>
      <c r="C2" s="17"/>
      <c r="D2" s="17"/>
      <c r="E2" s="17"/>
      <c r="F2" s="17"/>
    </row>
    <row r="3" spans="1:6" s="3" customFormat="1" ht="40" customHeight="1" x14ac:dyDescent="0.4">
      <c r="A3" s="18" t="s">
        <v>275</v>
      </c>
      <c r="B3" s="19"/>
      <c r="C3" s="19"/>
      <c r="D3" s="19"/>
      <c r="E3" s="19"/>
      <c r="F3" s="19"/>
    </row>
    <row r="4" spans="1:6" s="3" customFormat="1" ht="20" customHeight="1" x14ac:dyDescent="0.4">
      <c r="A4" s="20" t="s">
        <v>4</v>
      </c>
      <c r="B4" s="17"/>
      <c r="C4" s="17"/>
      <c r="D4" s="17"/>
      <c r="E4" s="17"/>
      <c r="F4" s="17"/>
    </row>
    <row r="5" spans="1:6" x14ac:dyDescent="0.4">
      <c r="A5" s="4" t="s">
        <v>0</v>
      </c>
      <c r="B5" s="4" t="s">
        <v>1</v>
      </c>
    </row>
    <row r="6" spans="1:6" x14ac:dyDescent="0.4">
      <c r="A6" s="4">
        <v>1</v>
      </c>
      <c r="B6" s="4">
        <v>100</v>
      </c>
    </row>
    <row r="7" spans="1:6" x14ac:dyDescent="0.4">
      <c r="A7" s="4">
        <v>2</v>
      </c>
      <c r="B7" s="4">
        <v>80</v>
      </c>
    </row>
    <row r="8" spans="1:6" x14ac:dyDescent="0.4">
      <c r="A8" s="4">
        <v>3</v>
      </c>
      <c r="B8" s="4">
        <v>60</v>
      </c>
    </row>
    <row r="9" spans="1:6" x14ac:dyDescent="0.4">
      <c r="A9" s="4">
        <v>4</v>
      </c>
      <c r="B9" s="4">
        <v>50</v>
      </c>
    </row>
    <row r="10" spans="1:6" x14ac:dyDescent="0.4">
      <c r="A10" s="4">
        <v>5</v>
      </c>
      <c r="B10" s="4">
        <v>45</v>
      </c>
    </row>
    <row r="11" spans="1:6" x14ac:dyDescent="0.4">
      <c r="A11" s="4">
        <v>6</v>
      </c>
      <c r="B11" s="4">
        <v>40</v>
      </c>
    </row>
    <row r="12" spans="1:6" x14ac:dyDescent="0.4">
      <c r="A12" s="4">
        <v>7</v>
      </c>
      <c r="B12" s="4">
        <v>36</v>
      </c>
    </row>
    <row r="13" spans="1:6" x14ac:dyDescent="0.4">
      <c r="A13" s="4">
        <v>8</v>
      </c>
      <c r="B13" s="4">
        <v>32</v>
      </c>
    </row>
    <row r="14" spans="1:6" x14ac:dyDescent="0.4">
      <c r="A14" s="4">
        <v>9</v>
      </c>
      <c r="B14" s="4">
        <v>29</v>
      </c>
    </row>
    <row r="15" spans="1:6" x14ac:dyDescent="0.4">
      <c r="A15" s="4">
        <v>10</v>
      </c>
      <c r="B15" s="4">
        <v>26</v>
      </c>
    </row>
    <row r="16" spans="1:6" x14ac:dyDescent="0.4">
      <c r="A16" s="4">
        <v>11</v>
      </c>
      <c r="B16" s="4">
        <v>24</v>
      </c>
    </row>
    <row r="17" spans="1:2" x14ac:dyDescent="0.4">
      <c r="A17" s="4">
        <v>12</v>
      </c>
      <c r="B17" s="4">
        <v>22</v>
      </c>
    </row>
    <row r="18" spans="1:2" x14ac:dyDescent="0.4">
      <c r="A18" s="4">
        <v>13</v>
      </c>
      <c r="B18" s="4">
        <v>20</v>
      </c>
    </row>
    <row r="19" spans="1:2" x14ac:dyDescent="0.4">
      <c r="A19" s="4">
        <v>14</v>
      </c>
      <c r="B19" s="4">
        <v>18</v>
      </c>
    </row>
    <row r="20" spans="1:2" x14ac:dyDescent="0.4">
      <c r="A20" s="4">
        <v>15</v>
      </c>
      <c r="B20" s="4">
        <v>16</v>
      </c>
    </row>
    <row r="21" spans="1:2" x14ac:dyDescent="0.4">
      <c r="A21" s="4">
        <v>16</v>
      </c>
      <c r="B21" s="4">
        <v>15</v>
      </c>
    </row>
    <row r="22" spans="1:2" x14ac:dyDescent="0.4">
      <c r="A22" s="4">
        <v>17</v>
      </c>
      <c r="B22" s="4">
        <v>14</v>
      </c>
    </row>
    <row r="23" spans="1:2" x14ac:dyDescent="0.4">
      <c r="A23" s="4">
        <v>18</v>
      </c>
      <c r="B23" s="4">
        <v>13</v>
      </c>
    </row>
    <row r="24" spans="1:2" x14ac:dyDescent="0.4">
      <c r="A24" s="4">
        <v>19</v>
      </c>
      <c r="B24" s="4">
        <v>12</v>
      </c>
    </row>
    <row r="25" spans="1:2" x14ac:dyDescent="0.4">
      <c r="A25" s="4">
        <v>20</v>
      </c>
      <c r="B25" s="4">
        <v>11</v>
      </c>
    </row>
    <row r="26" spans="1:2" x14ac:dyDescent="0.4">
      <c r="A26" s="4">
        <v>21</v>
      </c>
      <c r="B26" s="4">
        <v>10</v>
      </c>
    </row>
    <row r="27" spans="1:2" x14ac:dyDescent="0.4">
      <c r="A27" s="4">
        <v>22</v>
      </c>
      <c r="B27" s="4">
        <v>9</v>
      </c>
    </row>
    <row r="28" spans="1:2" x14ac:dyDescent="0.4">
      <c r="A28" s="4">
        <v>23</v>
      </c>
      <c r="B28" s="4">
        <v>8</v>
      </c>
    </row>
    <row r="29" spans="1:2" x14ac:dyDescent="0.4">
      <c r="A29" s="4">
        <v>24</v>
      </c>
      <c r="B29" s="4">
        <v>7</v>
      </c>
    </row>
    <row r="30" spans="1:2" x14ac:dyDescent="0.4">
      <c r="A30" s="4">
        <v>25</v>
      </c>
      <c r="B30" s="4">
        <v>6</v>
      </c>
    </row>
    <row r="31" spans="1:2" x14ac:dyDescent="0.4">
      <c r="A31" s="4">
        <v>26</v>
      </c>
      <c r="B31" s="4">
        <v>5</v>
      </c>
    </row>
    <row r="32" spans="1:2" x14ac:dyDescent="0.4">
      <c r="A32" s="4">
        <v>27</v>
      </c>
      <c r="B32" s="4">
        <v>4</v>
      </c>
    </row>
    <row r="33" spans="1:2" x14ac:dyDescent="0.4">
      <c r="A33" s="4">
        <v>28</v>
      </c>
      <c r="B33" s="4">
        <v>3</v>
      </c>
    </row>
    <row r="34" spans="1:2" x14ac:dyDescent="0.4">
      <c r="A34" s="4">
        <v>29</v>
      </c>
      <c r="B34" s="4">
        <v>2</v>
      </c>
    </row>
    <row r="35" spans="1:2" x14ac:dyDescent="0.4">
      <c r="A35" s="4">
        <v>30</v>
      </c>
      <c r="B35" s="4">
        <v>1</v>
      </c>
    </row>
  </sheetData>
  <mergeCells count="3">
    <mergeCell ref="A2:F2"/>
    <mergeCell ref="A3:F3"/>
    <mergeCell ref="A4:F4"/>
  </mergeCells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EC7A1-6D2A-F744-B7E9-55B4D2A45142}">
  <dimension ref="A1:W34"/>
  <sheetViews>
    <sheetView zoomScaleNormal="100" workbookViewId="0">
      <selection activeCell="M21" sqref="M21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10.83203125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213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103</v>
      </c>
      <c r="B6" t="s">
        <v>17</v>
      </c>
      <c r="C6">
        <v>2</v>
      </c>
      <c r="D6" s="5">
        <f>IF(TabellG14[[#This Row],[Plassering '#1]]="","",VLOOKUP(TabellG14[[#This Row],[Plassering '#1]],Poeng[],2,FALSE))</f>
        <v>80</v>
      </c>
      <c r="E6" s="5">
        <v>1</v>
      </c>
      <c r="F6" s="5">
        <f>IF(TabellG14[[#This Row],[Plassering '#2]]="","",VLOOKUP(TabellG14[[#This Row],[Plassering '#2]],Poeng[],2,FALSE))</f>
        <v>100</v>
      </c>
      <c r="G6" s="5">
        <v>2</v>
      </c>
      <c r="H6" s="5">
        <f>IF(TabellG14[[#This Row],[Plassering '#3]]="","",VLOOKUP(TabellG14[[#This Row],[Plassering '#3]],Poeng[],2,FALSE))</f>
        <v>80</v>
      </c>
      <c r="I6" s="5">
        <v>2</v>
      </c>
      <c r="J6" s="5">
        <f>IF(TabellG14[[#This Row],[Plassering '#4]]="","",VLOOKUP(TabellG14[[#This Row],[Plassering '#4]],Poeng[],2,FALSE))</f>
        <v>80</v>
      </c>
      <c r="K6" s="5">
        <v>1</v>
      </c>
      <c r="L6" s="5">
        <f>IF(TabellG14[[#This Row],[Plassering '#5]]="","",VLOOKUP(TabellG14[[#This Row],[Plassering '#5]],Poeng[],2,FALSE))</f>
        <v>100</v>
      </c>
      <c r="M6" s="5">
        <v>1</v>
      </c>
      <c r="N6" s="5">
        <f>IF(TabellG14[[#This Row],[Plassering '#6]]="","",VLOOKUP(TabellG14[[#This Row],[Plassering '#6]],Poeng[],2,FALSE))</f>
        <v>100</v>
      </c>
      <c r="O6" s="5" cm="1">
        <f t="array" ref="O6">IF(6-(COUNTBLANK(TabellG14[[#This Row],[P1]:[P6]]))&lt;4,"",SUM(LARGE(TabellG14[[#This Row],[P1]:[P6]],{1,2,3,4})))</f>
        <v>380</v>
      </c>
      <c r="P6" s="10" cm="1">
        <f t="array" ref="P6">IF(6-(COUNTBLANK(TabellG14[[#This Row],[P1]:[P6]]))&lt;4,SUM(TabellG14[[#This Row],[P1]:[P6]]),SUM(LARGE(TabellG14[[#This Row],[P1]:[P6]],{1,2,3,4})))</f>
        <v>380</v>
      </c>
      <c r="Q6" s="5">
        <f>IF(TabellG14[[#This Row],[Poeng Tellende]]="","",RANK(TabellG14[ [#This Row],[Poeng Tellende] ],TabellG14[Poeng Tellende],0))</f>
        <v>1</v>
      </c>
      <c r="R6" s="5">
        <f>TabellG14[[#This Row],[Poeng '#1]]</f>
        <v>80</v>
      </c>
      <c r="S6" s="5">
        <f>TabellG14[[#This Row],[Poeng '#2]]</f>
        <v>100</v>
      </c>
      <c r="T6" s="5">
        <f>TabellG14[[#This Row],[Poeng '#3]]</f>
        <v>80</v>
      </c>
      <c r="U6" s="5">
        <f>TabellG14[[#This Row],[Poeng '#4]]</f>
        <v>80</v>
      </c>
      <c r="V6" s="5">
        <f>TabellG14[[#This Row],[Poeng '#5]]</f>
        <v>100</v>
      </c>
      <c r="W6" s="5">
        <f>TabellG14[[#This Row],[Poeng '#6]]</f>
        <v>100</v>
      </c>
    </row>
    <row r="7" spans="1:23" x14ac:dyDescent="0.4">
      <c r="A7" t="s">
        <v>102</v>
      </c>
      <c r="B7" t="s">
        <v>6</v>
      </c>
      <c r="C7">
        <v>1</v>
      </c>
      <c r="D7" s="5">
        <f>IF(TabellG14[[#This Row],[Plassering '#1]]="","",VLOOKUP(TabellG14[[#This Row],[Plassering '#1]],Poeng[],2,FALSE))</f>
        <v>100</v>
      </c>
      <c r="E7" s="5">
        <v>2</v>
      </c>
      <c r="F7" s="5">
        <f>IF(TabellG14[[#This Row],[Plassering '#2]]="","",VLOOKUP(TabellG14[[#This Row],[Plassering '#2]],Poeng[],2,FALSE))</f>
        <v>80</v>
      </c>
      <c r="G7" s="5">
        <v>1</v>
      </c>
      <c r="H7" s="5">
        <f>IF(TabellG14[[#This Row],[Plassering '#3]]="","",VLOOKUP(TabellG14[[#This Row],[Plassering '#3]],Poeng[],2,FALSE))</f>
        <v>100</v>
      </c>
      <c r="I7" s="5">
        <v>1</v>
      </c>
      <c r="J7" s="5">
        <f>IF(TabellG14[[#This Row],[Plassering '#4]]="","",VLOOKUP(TabellG14[[#This Row],[Plassering '#4]],Poeng[],2,FALSE))</f>
        <v>100</v>
      </c>
      <c r="K7" s="5">
        <v>2</v>
      </c>
      <c r="L7" s="5">
        <f>IF(TabellG14[[#This Row],[Plassering '#5]]="","",VLOOKUP(TabellG14[[#This Row],[Plassering '#5]],Poeng[],2,FALSE))</f>
        <v>80</v>
      </c>
      <c r="M7" s="5">
        <v>2</v>
      </c>
      <c r="N7" s="5">
        <f>IF(TabellG14[[#This Row],[Plassering '#6]]="","",VLOOKUP(TabellG14[[#This Row],[Plassering '#6]],Poeng[],2,FALSE))</f>
        <v>80</v>
      </c>
      <c r="O7" s="5" cm="1">
        <f t="array" ref="O7">IF(6-(COUNTBLANK(TabellG14[[#This Row],[P1]:[P6]]))&lt;4,"",SUM(LARGE(TabellG14[[#This Row],[P1]:[P6]],{1,2,3,4})))</f>
        <v>380</v>
      </c>
      <c r="P7" s="10" cm="1">
        <f t="array" ref="P7">IF(6-(COUNTBLANK(TabellG14[[#This Row],[P1]:[P6]]))&lt;4,SUM(TabellG14[[#This Row],[P1]:[P6]]),SUM(LARGE(TabellG14[[#This Row],[P1]:[P6]],{1,2,3,4})))</f>
        <v>380</v>
      </c>
      <c r="Q7" s="5">
        <f>IF(TabellG14[[#This Row],[Poeng Tellende]]="","",RANK(TabellG14[ [#This Row],[Poeng Tellende] ],TabellG14[Poeng Tellende],0))</f>
        <v>1</v>
      </c>
      <c r="R7" s="5">
        <f>TabellG14[[#This Row],[Poeng '#1]]</f>
        <v>100</v>
      </c>
      <c r="S7" s="5">
        <f>TabellG14[[#This Row],[Poeng '#2]]</f>
        <v>80</v>
      </c>
      <c r="T7" s="5">
        <f>TabellG14[[#This Row],[Poeng '#3]]</f>
        <v>100</v>
      </c>
      <c r="U7" s="5">
        <f>TabellG14[[#This Row],[Poeng '#4]]</f>
        <v>100</v>
      </c>
      <c r="V7" s="5">
        <f>TabellG14[[#This Row],[Poeng '#5]]</f>
        <v>80</v>
      </c>
      <c r="W7" s="5">
        <f>TabellG14[[#This Row],[Poeng '#6]]</f>
        <v>80</v>
      </c>
    </row>
    <row r="8" spans="1:23" x14ac:dyDescent="0.4">
      <c r="A8" t="s">
        <v>105</v>
      </c>
      <c r="B8" t="s">
        <v>15</v>
      </c>
      <c r="C8">
        <v>4</v>
      </c>
      <c r="D8" s="5">
        <f>IF(TabellG14[[#This Row],[Plassering '#1]]="","",VLOOKUP(TabellG14[[#This Row],[Plassering '#1]],Poeng[],2,FALSE))</f>
        <v>50</v>
      </c>
      <c r="E8" s="5">
        <v>3</v>
      </c>
      <c r="F8" s="5">
        <f>IF(TabellG14[[#This Row],[Plassering '#2]]="","",VLOOKUP(TabellG14[[#This Row],[Plassering '#2]],Poeng[],2,FALSE))</f>
        <v>60</v>
      </c>
      <c r="G8" s="5">
        <v>3</v>
      </c>
      <c r="H8" s="5">
        <f>IF(TabellG14[[#This Row],[Plassering '#3]]="","",VLOOKUP(TabellG14[[#This Row],[Plassering '#3]],Poeng[],2,FALSE))</f>
        <v>60</v>
      </c>
      <c r="I8" s="5"/>
      <c r="J8" s="5" t="str">
        <f>IF(TabellG14[[#This Row],[Plassering '#4]]="","",VLOOKUP(TabellG14[[#This Row],[Plassering '#4]],Poeng[],2,FALSE))</f>
        <v/>
      </c>
      <c r="K8" s="5">
        <v>3</v>
      </c>
      <c r="L8" s="5">
        <f>IF(TabellG14[[#This Row],[Plassering '#5]]="","",VLOOKUP(TabellG14[[#This Row],[Plassering '#5]],Poeng[],2,FALSE))</f>
        <v>60</v>
      </c>
      <c r="M8" s="5"/>
      <c r="N8" s="5" t="str">
        <f>IF(TabellG14[[#This Row],[Plassering '#6]]="","",VLOOKUP(TabellG14[[#This Row],[Plassering '#6]],Poeng[],2,FALSE))</f>
        <v/>
      </c>
      <c r="O8" s="5" cm="1">
        <f t="array" ref="O8">IF(6-(COUNTBLANK(TabellG14[[#This Row],[P1]:[P6]]))&lt;4,"",SUM(LARGE(TabellG14[[#This Row],[P1]:[P6]],{1,2,3,4})))</f>
        <v>230</v>
      </c>
      <c r="P8" s="10" cm="1">
        <f t="array" ref="P8">IF(6-(COUNTBLANK(TabellG14[[#This Row],[P1]:[P6]]))&lt;4,SUM(TabellG14[[#This Row],[P1]:[P6]]),SUM(LARGE(TabellG14[[#This Row],[P1]:[P6]],{1,2,3,4})))</f>
        <v>230</v>
      </c>
      <c r="Q8" s="5">
        <f>IF(TabellG14[[#This Row],[Poeng Tellende]]="","",RANK(TabellG14[ [#This Row],[Poeng Tellende] ],TabellG14[Poeng Tellende],0))</f>
        <v>3</v>
      </c>
      <c r="R8" s="5">
        <f>TabellG14[[#This Row],[Poeng '#1]]</f>
        <v>50</v>
      </c>
      <c r="S8" s="5">
        <f>TabellG14[[#This Row],[Poeng '#2]]</f>
        <v>60</v>
      </c>
      <c r="T8" s="5">
        <f>TabellG14[[#This Row],[Poeng '#3]]</f>
        <v>60</v>
      </c>
      <c r="U8" s="5" t="str">
        <f>TabellG14[[#This Row],[Poeng '#4]]</f>
        <v/>
      </c>
      <c r="V8" s="5">
        <f>TabellG14[[#This Row],[Poeng '#5]]</f>
        <v>60</v>
      </c>
      <c r="W8" s="5" t="str">
        <f>TabellG14[[#This Row],[Poeng '#6]]</f>
        <v/>
      </c>
    </row>
    <row r="9" spans="1:23" x14ac:dyDescent="0.4">
      <c r="A9" t="s">
        <v>229</v>
      </c>
      <c r="B9" t="s">
        <v>6</v>
      </c>
      <c r="C9" s="5"/>
      <c r="D9" s="5" t="str">
        <f>IF(TabellG14[[#This Row],[Plassering '#1]]="","",VLOOKUP(TabellG14[[#This Row],[Plassering '#1]],Poeng[],2,FALSE))</f>
        <v/>
      </c>
      <c r="E9" s="5">
        <v>5</v>
      </c>
      <c r="F9" s="5">
        <f>IF(TabellG14[[#This Row],[Plassering '#2]]="","",VLOOKUP(TabellG14[[#This Row],[Plassering '#2]],Poeng[],2,FALSE))</f>
        <v>45</v>
      </c>
      <c r="G9" s="5">
        <v>5</v>
      </c>
      <c r="H9" s="5">
        <f>IF(TabellG14[[#This Row],[Plassering '#3]]="","",VLOOKUP(TabellG14[[#This Row],[Plassering '#3]],Poeng[],2,FALSE))</f>
        <v>45</v>
      </c>
      <c r="I9" s="5">
        <v>3</v>
      </c>
      <c r="J9" s="5">
        <f>IF(TabellG14[[#This Row],[Plassering '#4]]="","",VLOOKUP(TabellG14[[#This Row],[Plassering '#4]],Poeng[],2,FALSE))</f>
        <v>60</v>
      </c>
      <c r="K9" s="5">
        <v>4</v>
      </c>
      <c r="L9" s="5">
        <f>IF(TabellG14[[#This Row],[Plassering '#5]]="","",VLOOKUP(TabellG14[[#This Row],[Plassering '#5]],Poeng[],2,FALSE))</f>
        <v>50</v>
      </c>
      <c r="M9" s="5">
        <v>3</v>
      </c>
      <c r="N9" s="5">
        <f>IF(TabellG14[[#This Row],[Plassering '#6]]="","",VLOOKUP(TabellG14[[#This Row],[Plassering '#6]],Poeng[],2,FALSE))</f>
        <v>60</v>
      </c>
      <c r="O9" s="5" cm="1">
        <f t="array" ref="O9">IF(6-(COUNTBLANK(TabellG14[[#This Row],[P1]:[P6]]))&lt;4,"",SUM(LARGE(TabellG14[[#This Row],[P1]:[P6]],{1,2,3,4})))</f>
        <v>215</v>
      </c>
      <c r="P9" s="10" cm="1">
        <f t="array" ref="P9">IF(6-(COUNTBLANK(TabellG14[[#This Row],[P1]:[P6]]))&lt;4,SUM(TabellG14[[#This Row],[P1]:[P6]]),SUM(LARGE(TabellG14[[#This Row],[P1]:[P6]],{1,2,3,4})))</f>
        <v>215</v>
      </c>
      <c r="Q9" s="5">
        <f>IF(TabellG14[[#This Row],[Poeng Tellende]]="","",RANK(TabellG14[ [#This Row],[Poeng Tellende] ],TabellG14[Poeng Tellende],0))</f>
        <v>4</v>
      </c>
      <c r="R9" s="5" t="str">
        <f>TabellG14[[#This Row],[Poeng '#1]]</f>
        <v/>
      </c>
      <c r="S9" s="5">
        <f>TabellG14[[#This Row],[Poeng '#2]]</f>
        <v>45</v>
      </c>
      <c r="T9" s="5">
        <f>TabellG14[[#This Row],[Poeng '#3]]</f>
        <v>45</v>
      </c>
      <c r="U9" s="5">
        <f>TabellG14[[#This Row],[Poeng '#4]]</f>
        <v>60</v>
      </c>
      <c r="V9" s="5">
        <f>TabellG14[[#This Row],[Poeng '#5]]</f>
        <v>50</v>
      </c>
      <c r="W9" s="5">
        <f>TabellG14[[#This Row],[Poeng '#6]]</f>
        <v>60</v>
      </c>
    </row>
    <row r="10" spans="1:23" x14ac:dyDescent="0.4">
      <c r="A10" t="s">
        <v>104</v>
      </c>
      <c r="B10" t="s">
        <v>9</v>
      </c>
      <c r="C10">
        <v>3</v>
      </c>
      <c r="D10" s="5">
        <f>IF(TabellG14[[#This Row],[Plassering '#1]]="","",VLOOKUP(TabellG14[[#This Row],[Plassering '#1]],Poeng[],2,FALSE))</f>
        <v>60</v>
      </c>
      <c r="E10" s="5">
        <v>4</v>
      </c>
      <c r="F10" s="5">
        <f>IF(TabellG14[[#This Row],[Plassering '#2]]="","",VLOOKUP(TabellG14[[#This Row],[Plassering '#2]],Poeng[],2,FALSE))</f>
        <v>50</v>
      </c>
      <c r="G10" s="5">
        <v>4</v>
      </c>
      <c r="H10" s="5">
        <f>IF(TabellG14[[#This Row],[Plassering '#3]]="","",VLOOKUP(TabellG14[[#This Row],[Plassering '#3]],Poeng[],2,FALSE))</f>
        <v>50</v>
      </c>
      <c r="I10" s="5">
        <v>4</v>
      </c>
      <c r="J10" s="5">
        <f>IF(TabellG14[[#This Row],[Plassering '#4]]="","",VLOOKUP(TabellG14[[#This Row],[Plassering '#4]],Poeng[],2,FALSE))</f>
        <v>50</v>
      </c>
      <c r="K10" s="5">
        <v>5</v>
      </c>
      <c r="L10" s="5">
        <f>IF(TabellG14[[#This Row],[Plassering '#5]]="","",VLOOKUP(TabellG14[[#This Row],[Plassering '#5]],Poeng[],2,FALSE))</f>
        <v>45</v>
      </c>
      <c r="M10" s="5">
        <v>4</v>
      </c>
      <c r="N10" s="5">
        <f>IF(TabellG14[[#This Row],[Plassering '#6]]="","",VLOOKUP(TabellG14[[#This Row],[Plassering '#6]],Poeng[],2,FALSE))</f>
        <v>50</v>
      </c>
      <c r="O10" s="5" cm="1">
        <f t="array" ref="O10">IF(6-(COUNTBLANK(TabellG14[[#This Row],[P1]:[P6]]))&lt;4,"",SUM(LARGE(TabellG14[[#This Row],[P1]:[P6]],{1,2,3,4})))</f>
        <v>210</v>
      </c>
      <c r="P10" s="10" cm="1">
        <f t="array" ref="P10">IF(6-(COUNTBLANK(TabellG14[[#This Row],[P1]:[P6]]))&lt;4,SUM(TabellG14[[#This Row],[P1]:[P6]]),SUM(LARGE(TabellG14[[#This Row],[P1]:[P6]],{1,2,3,4})))</f>
        <v>210</v>
      </c>
      <c r="Q10" s="5">
        <f>IF(TabellG14[[#This Row],[Poeng Tellende]]="","",RANK(TabellG14[ [#This Row],[Poeng Tellende] ],TabellG14[Poeng Tellende],0))</f>
        <v>5</v>
      </c>
      <c r="R10" s="5">
        <f>TabellG14[[#This Row],[Poeng '#1]]</f>
        <v>60</v>
      </c>
      <c r="S10" s="5">
        <f>TabellG14[[#This Row],[Poeng '#2]]</f>
        <v>50</v>
      </c>
      <c r="T10" s="5">
        <f>TabellG14[[#This Row],[Poeng '#3]]</f>
        <v>50</v>
      </c>
      <c r="U10" s="5">
        <f>TabellG14[[#This Row],[Poeng '#4]]</f>
        <v>50</v>
      </c>
      <c r="V10" s="5">
        <f>TabellG14[[#This Row],[Poeng '#5]]</f>
        <v>45</v>
      </c>
      <c r="W10" s="5">
        <f>TabellG14[[#This Row],[Poeng '#6]]</f>
        <v>50</v>
      </c>
    </row>
    <row r="11" spans="1:23" x14ac:dyDescent="0.4">
      <c r="A11" t="s">
        <v>106</v>
      </c>
      <c r="B11" t="s">
        <v>6</v>
      </c>
      <c r="C11">
        <v>5</v>
      </c>
      <c r="D11" s="5">
        <f>IF(TabellG14[[#This Row],[Plassering '#1]]="","",VLOOKUP(TabellG14[[#This Row],[Plassering '#1]],Poeng[],2,FALSE))</f>
        <v>45</v>
      </c>
      <c r="E11" s="5">
        <v>6</v>
      </c>
      <c r="F11" s="5">
        <f>IF(TabellG14[[#This Row],[Plassering '#2]]="","",VLOOKUP(TabellG14[[#This Row],[Plassering '#2]],Poeng[],2,FALSE))</f>
        <v>40</v>
      </c>
      <c r="G11" s="5">
        <v>6</v>
      </c>
      <c r="H11" s="5">
        <f>IF(TabellG14[[#This Row],[Plassering '#3]]="","",VLOOKUP(TabellG14[[#This Row],[Plassering '#3]],Poeng[],2,FALSE))</f>
        <v>40</v>
      </c>
      <c r="I11" s="5">
        <v>5</v>
      </c>
      <c r="J11" s="5">
        <f>IF(TabellG14[[#This Row],[Plassering '#4]]="","",VLOOKUP(TabellG14[[#This Row],[Plassering '#4]],Poeng[],2,FALSE))</f>
        <v>45</v>
      </c>
      <c r="K11" s="5">
        <v>9</v>
      </c>
      <c r="L11" s="5">
        <f>IF(TabellG14[[#This Row],[Plassering '#5]]="","",VLOOKUP(TabellG14[[#This Row],[Plassering '#5]],Poeng[],2,FALSE))</f>
        <v>29</v>
      </c>
      <c r="M11" s="5">
        <v>6</v>
      </c>
      <c r="N11" s="5">
        <f>IF(TabellG14[[#This Row],[Plassering '#6]]="","",VLOOKUP(TabellG14[[#This Row],[Plassering '#6]],Poeng[],2,FALSE))</f>
        <v>40</v>
      </c>
      <c r="O11" s="5" cm="1">
        <f t="array" ref="O11">IF(6-(COUNTBLANK(TabellG14[[#This Row],[P1]:[P6]]))&lt;4,"",SUM(LARGE(TabellG14[[#This Row],[P1]:[P6]],{1,2,3,4})))</f>
        <v>170</v>
      </c>
      <c r="P11" s="10" cm="1">
        <f t="array" ref="P11">IF(6-(COUNTBLANK(TabellG14[[#This Row],[P1]:[P6]]))&lt;4,SUM(TabellG14[[#This Row],[P1]:[P6]]),SUM(LARGE(TabellG14[[#This Row],[P1]:[P6]],{1,2,3,4})))</f>
        <v>170</v>
      </c>
      <c r="Q11" s="5">
        <f>IF(TabellG14[[#This Row],[Poeng Tellende]]="","",RANK(TabellG14[ [#This Row],[Poeng Tellende] ],TabellG14[Poeng Tellende],0))</f>
        <v>6</v>
      </c>
      <c r="R11" s="5">
        <f>TabellG14[[#This Row],[Poeng '#1]]</f>
        <v>45</v>
      </c>
      <c r="S11" s="5">
        <f>TabellG14[[#This Row],[Poeng '#2]]</f>
        <v>40</v>
      </c>
      <c r="T11" s="5">
        <f>TabellG14[[#This Row],[Poeng '#3]]</f>
        <v>40</v>
      </c>
      <c r="U11" s="5">
        <f>TabellG14[[#This Row],[Poeng '#4]]</f>
        <v>45</v>
      </c>
      <c r="V11" s="5">
        <f>TabellG14[[#This Row],[Poeng '#5]]</f>
        <v>29</v>
      </c>
      <c r="W11" s="5">
        <f>TabellG14[[#This Row],[Poeng '#6]]</f>
        <v>40</v>
      </c>
    </row>
    <row r="12" spans="1:23" x14ac:dyDescent="0.4">
      <c r="A12" t="s">
        <v>107</v>
      </c>
      <c r="B12" t="s">
        <v>7</v>
      </c>
      <c r="C12">
        <v>6</v>
      </c>
      <c r="D12" s="5">
        <f>IF(TabellG14[[#This Row],[Plassering '#1]]="","",VLOOKUP(TabellG14[[#This Row],[Plassering '#1]],Poeng[],2,FALSE))</f>
        <v>40</v>
      </c>
      <c r="E12" s="5">
        <v>7</v>
      </c>
      <c r="F12" s="5">
        <f>IF(TabellG14[[#This Row],[Plassering '#2]]="","",VLOOKUP(TabellG14[[#This Row],[Plassering '#2]],Poeng[],2,FALSE))</f>
        <v>36</v>
      </c>
      <c r="G12" s="5">
        <v>6</v>
      </c>
      <c r="H12" s="5">
        <f>IF(TabellG14[[#This Row],[Plassering '#3]]="","",VLOOKUP(TabellG14[[#This Row],[Plassering '#3]],Poeng[],2,FALSE))</f>
        <v>40</v>
      </c>
      <c r="I12" s="5">
        <v>6</v>
      </c>
      <c r="J12" s="5">
        <f>IF(TabellG14[[#This Row],[Plassering '#4]]="","",VLOOKUP(TabellG14[[#This Row],[Plassering '#4]],Poeng[],2,FALSE))</f>
        <v>40</v>
      </c>
      <c r="K12" s="5">
        <v>6</v>
      </c>
      <c r="L12" s="5">
        <f>IF(TabellG14[[#This Row],[Plassering '#5]]="","",VLOOKUP(TabellG14[[#This Row],[Plassering '#5]],Poeng[],2,FALSE))</f>
        <v>40</v>
      </c>
      <c r="M12" s="5">
        <v>5</v>
      </c>
      <c r="N12" s="5">
        <f>IF(TabellG14[[#This Row],[Plassering '#6]]="","",VLOOKUP(TabellG14[[#This Row],[Plassering '#6]],Poeng[],2,FALSE))</f>
        <v>45</v>
      </c>
      <c r="O12" s="5" cm="1">
        <f t="array" ref="O12">IF(6-(COUNTBLANK(TabellG14[[#This Row],[P1]:[P6]]))&lt;4,"",SUM(LARGE(TabellG14[[#This Row],[P1]:[P6]],{1,2,3,4})))</f>
        <v>165</v>
      </c>
      <c r="P12" s="10" cm="1">
        <f t="array" ref="P12">IF(6-(COUNTBLANK(TabellG14[[#This Row],[P1]:[P6]]))&lt;4,SUM(TabellG14[[#This Row],[P1]:[P6]]),SUM(LARGE(TabellG14[[#This Row],[P1]:[P6]],{1,2,3,4})))</f>
        <v>165</v>
      </c>
      <c r="Q12" s="5">
        <f>IF(TabellG14[[#This Row],[Poeng Tellende]]="","",RANK(TabellG14[ [#This Row],[Poeng Tellende] ],TabellG14[Poeng Tellende],0))</f>
        <v>7</v>
      </c>
      <c r="R12" s="5">
        <f>TabellG14[[#This Row],[Poeng '#1]]</f>
        <v>40</v>
      </c>
      <c r="S12" s="5">
        <f>TabellG14[[#This Row],[Poeng '#2]]</f>
        <v>36</v>
      </c>
      <c r="T12" s="5">
        <f>TabellG14[[#This Row],[Poeng '#3]]</f>
        <v>40</v>
      </c>
      <c r="U12" s="5">
        <f>TabellG14[[#This Row],[Poeng '#4]]</f>
        <v>40</v>
      </c>
      <c r="V12" s="5">
        <f>TabellG14[[#This Row],[Poeng '#5]]</f>
        <v>40</v>
      </c>
      <c r="W12" s="5">
        <f>TabellG14[[#This Row],[Poeng '#6]]</f>
        <v>45</v>
      </c>
    </row>
    <row r="13" spans="1:23" x14ac:dyDescent="0.4">
      <c r="A13" t="s">
        <v>108</v>
      </c>
      <c r="B13" t="s">
        <v>34</v>
      </c>
      <c r="C13">
        <v>7</v>
      </c>
      <c r="D13" s="5">
        <f>IF(TabellG14[[#This Row],[Plassering '#1]]="","",VLOOKUP(TabellG14[[#This Row],[Plassering '#1]],Poeng[],2,FALSE))</f>
        <v>36</v>
      </c>
      <c r="E13" s="5">
        <v>9</v>
      </c>
      <c r="F13" s="5">
        <f>IF(TabellG14[[#This Row],[Plassering '#2]]="","",VLOOKUP(TabellG14[[#This Row],[Plassering '#2]],Poeng[],2,FALSE))</f>
        <v>29</v>
      </c>
      <c r="G13" s="5">
        <v>9</v>
      </c>
      <c r="H13" s="5">
        <f>IF(TabellG14[[#This Row],[Plassering '#3]]="","",VLOOKUP(TabellG14[[#This Row],[Plassering '#3]],Poeng[],2,FALSE))</f>
        <v>29</v>
      </c>
      <c r="I13" s="5">
        <v>7</v>
      </c>
      <c r="J13" s="5">
        <f>IF(TabellG14[[#This Row],[Plassering '#4]]="","",VLOOKUP(TabellG14[[#This Row],[Plassering '#4]],Poeng[],2,FALSE))</f>
        <v>36</v>
      </c>
      <c r="K13" s="5">
        <v>15</v>
      </c>
      <c r="L13" s="5">
        <f>IF(TabellG14[[#This Row],[Plassering '#5]]="","",VLOOKUP(TabellG14[[#This Row],[Plassering '#5]],Poeng[],2,FALSE))</f>
        <v>16</v>
      </c>
      <c r="M13" s="5">
        <v>11</v>
      </c>
      <c r="N13" s="5">
        <f>IF(TabellG14[[#This Row],[Plassering '#6]]="","",VLOOKUP(TabellG14[[#This Row],[Plassering '#6]],Poeng[],2,FALSE))</f>
        <v>24</v>
      </c>
      <c r="O13" s="5" cm="1">
        <f t="array" ref="O13">IF(6-(COUNTBLANK(TabellG14[[#This Row],[P1]:[P6]]))&lt;4,"",SUM(LARGE(TabellG14[[#This Row],[P1]:[P6]],{1,2,3,4})))</f>
        <v>130</v>
      </c>
      <c r="P13" s="10" cm="1">
        <f t="array" ref="P13">IF(6-(COUNTBLANK(TabellG14[[#This Row],[P1]:[P6]]))&lt;4,SUM(TabellG14[[#This Row],[P1]:[P6]]),SUM(LARGE(TabellG14[[#This Row],[P1]:[P6]],{1,2,3,4})))</f>
        <v>130</v>
      </c>
      <c r="Q13" s="5">
        <f>IF(TabellG14[[#This Row],[Poeng Tellende]]="","",RANK(TabellG14[ [#This Row],[Poeng Tellende] ],TabellG14[Poeng Tellende],0))</f>
        <v>8</v>
      </c>
      <c r="R13" s="5">
        <f>TabellG14[[#This Row],[Poeng '#1]]</f>
        <v>36</v>
      </c>
      <c r="S13" s="5">
        <f>TabellG14[[#This Row],[Poeng '#2]]</f>
        <v>29</v>
      </c>
      <c r="T13" s="5">
        <f>TabellG14[[#This Row],[Poeng '#3]]</f>
        <v>29</v>
      </c>
      <c r="U13" s="5">
        <f>TabellG14[[#This Row],[Poeng '#4]]</f>
        <v>36</v>
      </c>
      <c r="V13" s="5">
        <f>TabellG14[[#This Row],[Poeng '#5]]</f>
        <v>16</v>
      </c>
      <c r="W13" s="5">
        <f>TabellG14[[#This Row],[Poeng '#6]]</f>
        <v>24</v>
      </c>
    </row>
    <row r="14" spans="1:23" x14ac:dyDescent="0.4">
      <c r="A14" t="s">
        <v>109</v>
      </c>
      <c r="B14" t="s">
        <v>11</v>
      </c>
      <c r="C14">
        <v>8</v>
      </c>
      <c r="D14" s="5">
        <f>IF(TabellG14[[#This Row],[Plassering '#1]]="","",VLOOKUP(TabellG14[[#This Row],[Plassering '#1]],Poeng[],2,FALSE))</f>
        <v>32</v>
      </c>
      <c r="E14" s="5">
        <v>10</v>
      </c>
      <c r="F14" s="5">
        <f>IF(TabellG14[[#This Row],[Plassering '#2]]="","",VLOOKUP(TabellG14[[#This Row],[Plassering '#2]],Poeng[],2,FALSE))</f>
        <v>26</v>
      </c>
      <c r="G14" s="5">
        <v>14</v>
      </c>
      <c r="H14" s="5">
        <f>IF(TabellG14[[#This Row],[Plassering '#3]]="","",VLOOKUP(TabellG14[[#This Row],[Plassering '#3]],Poeng[],2,FALSE))</f>
        <v>18</v>
      </c>
      <c r="I14" s="5">
        <v>9</v>
      </c>
      <c r="J14" s="5">
        <f>IF(TabellG14[[#This Row],[Plassering '#4]]="","",VLOOKUP(TabellG14[[#This Row],[Plassering '#4]],Poeng[],2,FALSE))</f>
        <v>29</v>
      </c>
      <c r="K14" s="5">
        <v>7</v>
      </c>
      <c r="L14" s="5">
        <f>IF(TabellG14[[#This Row],[Plassering '#5]]="","",VLOOKUP(TabellG14[[#This Row],[Plassering '#5]],Poeng[],2,FALSE))</f>
        <v>36</v>
      </c>
      <c r="M14" s="5">
        <v>8</v>
      </c>
      <c r="N14" s="5">
        <f>IF(TabellG14[[#This Row],[Plassering '#6]]="","",VLOOKUP(TabellG14[[#This Row],[Plassering '#6]],Poeng[],2,FALSE))</f>
        <v>32</v>
      </c>
      <c r="O14" s="5" cm="1">
        <f t="array" ref="O14">IF(6-(COUNTBLANK(TabellG14[[#This Row],[P1]:[P6]]))&lt;4,"",SUM(LARGE(TabellG14[[#This Row],[P1]:[P6]],{1,2,3,4})))</f>
        <v>129</v>
      </c>
      <c r="P14" s="10" cm="1">
        <f t="array" ref="P14">IF(6-(COUNTBLANK(TabellG14[[#This Row],[P1]:[P6]]))&lt;4,SUM(TabellG14[[#This Row],[P1]:[P6]]),SUM(LARGE(TabellG14[[#This Row],[P1]:[P6]],{1,2,3,4})))</f>
        <v>129</v>
      </c>
      <c r="Q14" s="5">
        <f>IF(TabellG14[[#This Row],[Poeng Tellende]]="","",RANK(TabellG14[ [#This Row],[Poeng Tellende] ],TabellG14[Poeng Tellende],0))</f>
        <v>9</v>
      </c>
      <c r="R14" s="5">
        <f>TabellG14[[#This Row],[Poeng '#1]]</f>
        <v>32</v>
      </c>
      <c r="S14" s="5">
        <f>TabellG14[[#This Row],[Poeng '#2]]</f>
        <v>26</v>
      </c>
      <c r="T14" s="5">
        <f>TabellG14[[#This Row],[Poeng '#3]]</f>
        <v>18</v>
      </c>
      <c r="U14" s="5">
        <f>TabellG14[[#This Row],[Poeng '#4]]</f>
        <v>29</v>
      </c>
      <c r="V14" s="5">
        <f>TabellG14[[#This Row],[Poeng '#5]]</f>
        <v>36</v>
      </c>
      <c r="W14" s="5">
        <f>TabellG14[[#This Row],[Poeng '#6]]</f>
        <v>32</v>
      </c>
    </row>
    <row r="15" spans="1:23" x14ac:dyDescent="0.4">
      <c r="A15" t="s">
        <v>112</v>
      </c>
      <c r="B15" t="s">
        <v>7</v>
      </c>
      <c r="C15">
        <v>11</v>
      </c>
      <c r="D15" s="5">
        <f>IF(TabellG14[[#This Row],[Plassering '#1]]="","",VLOOKUP(TabellG14[[#This Row],[Plassering '#1]],Poeng[],2,FALSE))</f>
        <v>24</v>
      </c>
      <c r="E15" s="5">
        <v>11</v>
      </c>
      <c r="F15" s="5">
        <f>IF(TabellG14[[#This Row],[Plassering '#2]]="","",VLOOKUP(TabellG14[[#This Row],[Plassering '#2]],Poeng[],2,FALSE))</f>
        <v>24</v>
      </c>
      <c r="G15" s="5"/>
      <c r="H15" s="5" t="str">
        <f>IF(TabellG14[[#This Row],[Plassering '#3]]="","",VLOOKUP(TabellG14[[#This Row],[Plassering '#3]],Poeng[],2,FALSE))</f>
        <v/>
      </c>
      <c r="I15" s="5"/>
      <c r="J15" s="5" t="str">
        <f>IF(TabellG14[[#This Row],[Plassering '#4]]="","",VLOOKUP(TabellG14[[#This Row],[Plassering '#4]],Poeng[],2,FALSE))</f>
        <v/>
      </c>
      <c r="K15" s="5">
        <v>8</v>
      </c>
      <c r="L15" s="5">
        <f>IF(TabellG14[[#This Row],[Plassering '#5]]="","",VLOOKUP(TabellG14[[#This Row],[Plassering '#5]],Poeng[],2,FALSE))</f>
        <v>32</v>
      </c>
      <c r="M15" s="5">
        <v>7</v>
      </c>
      <c r="N15" s="5">
        <f>IF(TabellG14[[#This Row],[Plassering '#6]]="","",VLOOKUP(TabellG14[[#This Row],[Plassering '#6]],Poeng[],2,FALSE))</f>
        <v>36</v>
      </c>
      <c r="O15" s="5" cm="1">
        <f t="array" ref="O15">IF(6-(COUNTBLANK(TabellG14[[#This Row],[P1]:[P6]]))&lt;4,"",SUM(LARGE(TabellG14[[#This Row],[P1]:[P6]],{1,2,3,4})))</f>
        <v>116</v>
      </c>
      <c r="P15" s="10" cm="1">
        <f t="array" ref="P15">IF(6-(COUNTBLANK(TabellG14[[#This Row],[P1]:[P6]]))&lt;4,SUM(TabellG14[[#This Row],[P1]:[P6]]),SUM(LARGE(TabellG14[[#This Row],[P1]:[P6]],{1,2,3,4})))</f>
        <v>116</v>
      </c>
      <c r="Q15" s="5">
        <f>IF(TabellG14[[#This Row],[Poeng Tellende]]="","",RANK(TabellG14[ [#This Row],[Poeng Tellende] ],TabellG14[Poeng Tellende],0))</f>
        <v>10</v>
      </c>
      <c r="R15" s="5">
        <f>TabellG14[[#This Row],[Poeng '#1]]</f>
        <v>24</v>
      </c>
      <c r="S15" s="5">
        <f>TabellG14[[#This Row],[Poeng '#2]]</f>
        <v>24</v>
      </c>
      <c r="T15" s="5" t="str">
        <f>TabellG14[[#This Row],[Poeng '#3]]</f>
        <v/>
      </c>
      <c r="U15" s="5" t="str">
        <f>TabellG14[[#This Row],[Poeng '#4]]</f>
        <v/>
      </c>
      <c r="V15" s="5">
        <f>TabellG14[[#This Row],[Poeng '#5]]</f>
        <v>32</v>
      </c>
      <c r="W15" s="5">
        <f>TabellG14[[#This Row],[Poeng '#6]]</f>
        <v>36</v>
      </c>
    </row>
    <row r="16" spans="1:23" x14ac:dyDescent="0.4">
      <c r="A16" t="s">
        <v>110</v>
      </c>
      <c r="B16" t="s">
        <v>7</v>
      </c>
      <c r="C16">
        <v>9</v>
      </c>
      <c r="D16" s="5">
        <f>IF(TabellG14[[#This Row],[Plassering '#1]]="","",VLOOKUP(TabellG14[[#This Row],[Plassering '#1]],Poeng[],2,FALSE))</f>
        <v>29</v>
      </c>
      <c r="E16" s="5"/>
      <c r="F16" s="5" t="str">
        <f>IF(TabellG14[[#This Row],[Plassering '#2]]="","",VLOOKUP(TabellG14[[#This Row],[Plassering '#2]],Poeng[],2,FALSE))</f>
        <v/>
      </c>
      <c r="G16" s="5">
        <v>8</v>
      </c>
      <c r="H16" s="5">
        <f>IF(TabellG14[[#This Row],[Plassering '#3]]="","",VLOOKUP(TabellG14[[#This Row],[Plassering '#3]],Poeng[],2,FALSE))</f>
        <v>32</v>
      </c>
      <c r="I16" s="5">
        <v>10</v>
      </c>
      <c r="J16" s="5">
        <f>IF(TabellG14[[#This Row],[Plassering '#4]]="","",VLOOKUP(TabellG14[[#This Row],[Plassering '#4]],Poeng[],2,FALSE))</f>
        <v>26</v>
      </c>
      <c r="K16" s="5">
        <v>14</v>
      </c>
      <c r="L16" s="5">
        <f>IF(TabellG14[[#This Row],[Plassering '#5]]="","",VLOOKUP(TabellG14[[#This Row],[Plassering '#5]],Poeng[],2,FALSE))</f>
        <v>18</v>
      </c>
      <c r="M16" s="5">
        <v>10</v>
      </c>
      <c r="N16" s="5">
        <f>IF(TabellG14[[#This Row],[Plassering '#6]]="","",VLOOKUP(TabellG14[[#This Row],[Plassering '#6]],Poeng[],2,FALSE))</f>
        <v>26</v>
      </c>
      <c r="O16" s="5" cm="1">
        <f t="array" ref="O16">IF(6-(COUNTBLANK(TabellG14[[#This Row],[P1]:[P6]]))&lt;4,"",SUM(LARGE(TabellG14[[#This Row],[P1]:[P6]],{1,2,3,4})))</f>
        <v>113</v>
      </c>
      <c r="P16" s="10" cm="1">
        <f t="array" ref="P16">IF(6-(COUNTBLANK(TabellG14[[#This Row],[P1]:[P6]]))&lt;4,SUM(TabellG14[[#This Row],[P1]:[P6]]),SUM(LARGE(TabellG14[[#This Row],[P1]:[P6]],{1,2,3,4})))</f>
        <v>113</v>
      </c>
      <c r="Q16" s="5">
        <f>IF(TabellG14[[#This Row],[Poeng Tellende]]="","",RANK(TabellG14[ [#This Row],[Poeng Tellende] ],TabellG14[Poeng Tellende],0))</f>
        <v>11</v>
      </c>
      <c r="R16" s="5">
        <f>TabellG14[[#This Row],[Poeng '#1]]</f>
        <v>29</v>
      </c>
      <c r="S16" s="5" t="str">
        <f>TabellG14[[#This Row],[Poeng '#2]]</f>
        <v/>
      </c>
      <c r="T16" s="5">
        <f>TabellG14[[#This Row],[Poeng '#3]]</f>
        <v>32</v>
      </c>
      <c r="U16" s="5">
        <f>TabellG14[[#This Row],[Poeng '#4]]</f>
        <v>26</v>
      </c>
      <c r="V16" s="5">
        <f>TabellG14[[#This Row],[Poeng '#5]]</f>
        <v>18</v>
      </c>
      <c r="W16" s="5">
        <f>TabellG14[[#This Row],[Poeng '#6]]</f>
        <v>26</v>
      </c>
    </row>
    <row r="17" spans="1:23" x14ac:dyDescent="0.4">
      <c r="A17" t="s">
        <v>111</v>
      </c>
      <c r="B17" t="s">
        <v>6</v>
      </c>
      <c r="C17">
        <v>10</v>
      </c>
      <c r="D17" s="5">
        <f>IF(TabellG14[[#This Row],[Plassering '#1]]="","",VLOOKUP(TabellG14[[#This Row],[Plassering '#1]],Poeng[],2,FALSE))</f>
        <v>26</v>
      </c>
      <c r="E17" s="5">
        <v>8</v>
      </c>
      <c r="F17" s="5">
        <f>IF(TabellG14[[#This Row],[Plassering '#2]]="","",VLOOKUP(TabellG14[[#This Row],[Plassering '#2]],Poeng[],2,FALSE))</f>
        <v>32</v>
      </c>
      <c r="G17" s="5">
        <v>10</v>
      </c>
      <c r="H17" s="5">
        <f>IF(TabellG14[[#This Row],[Plassering '#3]]="","",VLOOKUP(TabellG14[[#This Row],[Plassering '#3]],Poeng[],2,FALSE))</f>
        <v>26</v>
      </c>
      <c r="I17" s="5"/>
      <c r="J17" s="5" t="str">
        <f>IF(TabellG14[[#This Row],[Plassering '#4]]="","",VLOOKUP(TabellG14[[#This Row],[Plassering '#4]],Poeng[],2,FALSE))</f>
        <v/>
      </c>
      <c r="K17" s="5">
        <v>10</v>
      </c>
      <c r="L17" s="5">
        <f>IF(TabellG14[[#This Row],[Plassering '#5]]="","",VLOOKUP(TabellG14[[#This Row],[Plassering '#5]],Poeng[],2,FALSE))</f>
        <v>26</v>
      </c>
      <c r="M17" s="5"/>
      <c r="N17" s="5" t="str">
        <f>IF(TabellG14[[#This Row],[Plassering '#6]]="","",VLOOKUP(TabellG14[[#This Row],[Plassering '#6]],Poeng[],2,FALSE))</f>
        <v/>
      </c>
      <c r="O17" s="5" cm="1">
        <f t="array" ref="O17">IF(6-(COUNTBLANK(TabellG14[[#This Row],[P1]:[P6]]))&lt;4,"",SUM(LARGE(TabellG14[[#This Row],[P1]:[P6]],{1,2,3,4})))</f>
        <v>110</v>
      </c>
      <c r="P17" s="10" cm="1">
        <f t="array" ref="P17">IF(6-(COUNTBLANK(TabellG14[[#This Row],[P1]:[P6]]))&lt;4,SUM(TabellG14[[#This Row],[P1]:[P6]]),SUM(LARGE(TabellG14[[#This Row],[P1]:[P6]],{1,2,3,4})))</f>
        <v>110</v>
      </c>
      <c r="Q17" s="5">
        <f>IF(TabellG14[[#This Row],[Poeng Tellende]]="","",RANK(TabellG14[ [#This Row],[Poeng Tellende] ],TabellG14[Poeng Tellende],0))</f>
        <v>12</v>
      </c>
      <c r="R17" s="5">
        <f>TabellG14[[#This Row],[Poeng '#1]]</f>
        <v>26</v>
      </c>
      <c r="S17" s="5">
        <f>TabellG14[[#This Row],[Poeng '#2]]</f>
        <v>32</v>
      </c>
      <c r="T17" s="5">
        <f>TabellG14[[#This Row],[Poeng '#3]]</f>
        <v>26</v>
      </c>
      <c r="U17" s="5" t="str">
        <f>TabellG14[[#This Row],[Poeng '#4]]</f>
        <v/>
      </c>
      <c r="V17" s="5">
        <f>TabellG14[[#This Row],[Poeng '#5]]</f>
        <v>26</v>
      </c>
      <c r="W17" s="5" t="str">
        <f>TabellG14[[#This Row],[Poeng '#6]]</f>
        <v/>
      </c>
    </row>
    <row r="18" spans="1:23" x14ac:dyDescent="0.4">
      <c r="A18" t="s">
        <v>113</v>
      </c>
      <c r="B18" t="s">
        <v>6</v>
      </c>
      <c r="C18">
        <v>12</v>
      </c>
      <c r="D18" s="5">
        <f>IF(TabellG14[[#This Row],[Plassering '#1]]="","",VLOOKUP(TabellG14[[#This Row],[Plassering '#1]],Poeng[],2,FALSE))</f>
        <v>22</v>
      </c>
      <c r="E18" s="5">
        <v>16</v>
      </c>
      <c r="F18" s="5">
        <f>IF(TabellG14[[#This Row],[Plassering '#2]]="","",VLOOKUP(TabellG14[[#This Row],[Plassering '#2]],Poeng[],2,FALSE))</f>
        <v>15</v>
      </c>
      <c r="G18" s="5">
        <v>12</v>
      </c>
      <c r="H18" s="5">
        <f>IF(TabellG14[[#This Row],[Plassering '#3]]="","",VLOOKUP(TabellG14[[#This Row],[Plassering '#3]],Poeng[],2,FALSE))</f>
        <v>22</v>
      </c>
      <c r="I18" s="5">
        <v>13</v>
      </c>
      <c r="J18" s="5">
        <f>IF(TabellG14[[#This Row],[Plassering '#4]]="","",VLOOKUP(TabellG14[[#This Row],[Plassering '#4]],Poeng[],2,FALSE))</f>
        <v>20</v>
      </c>
      <c r="K18" s="5">
        <v>13</v>
      </c>
      <c r="L18" s="5">
        <f>IF(TabellG14[[#This Row],[Plassering '#5]]="","",VLOOKUP(TabellG14[[#This Row],[Plassering '#5]],Poeng[],2,FALSE))</f>
        <v>20</v>
      </c>
      <c r="M18" s="5">
        <v>16</v>
      </c>
      <c r="N18" s="5">
        <f>IF(TabellG14[[#This Row],[Plassering '#6]]="","",VLOOKUP(TabellG14[[#This Row],[Plassering '#6]],Poeng[],2,FALSE))</f>
        <v>15</v>
      </c>
      <c r="O18" s="5" cm="1">
        <f t="array" ref="O18">IF(6-(COUNTBLANK(TabellG14[[#This Row],[P1]:[P6]]))&lt;4,"",SUM(LARGE(TabellG14[[#This Row],[P1]:[P6]],{1,2,3,4})))</f>
        <v>84</v>
      </c>
      <c r="P18" s="10" cm="1">
        <f t="array" ref="P18">IF(6-(COUNTBLANK(TabellG14[[#This Row],[P1]:[P6]]))&lt;4,SUM(TabellG14[[#This Row],[P1]:[P6]]),SUM(LARGE(TabellG14[[#This Row],[P1]:[P6]],{1,2,3,4})))</f>
        <v>84</v>
      </c>
      <c r="Q18" s="5">
        <f>IF(TabellG14[[#This Row],[Poeng Tellende]]="","",RANK(TabellG14[ [#This Row],[Poeng Tellende] ],TabellG14[Poeng Tellende],0))</f>
        <v>13</v>
      </c>
      <c r="R18" s="5">
        <f>TabellG14[[#This Row],[Poeng '#1]]</f>
        <v>22</v>
      </c>
      <c r="S18" s="5">
        <f>TabellG14[[#This Row],[Poeng '#2]]</f>
        <v>15</v>
      </c>
      <c r="T18" s="5">
        <f>TabellG14[[#This Row],[Poeng '#3]]</f>
        <v>22</v>
      </c>
      <c r="U18" s="5">
        <f>TabellG14[[#This Row],[Poeng '#4]]</f>
        <v>20</v>
      </c>
      <c r="V18" s="5">
        <f>TabellG14[[#This Row],[Poeng '#5]]</f>
        <v>20</v>
      </c>
      <c r="W18" s="5">
        <f>TabellG14[[#This Row],[Poeng '#6]]</f>
        <v>15</v>
      </c>
    </row>
    <row r="19" spans="1:23" x14ac:dyDescent="0.4">
      <c r="A19" t="s">
        <v>228</v>
      </c>
      <c r="B19" t="s">
        <v>34</v>
      </c>
      <c r="C19" s="5"/>
      <c r="D19" s="5" t="str">
        <f>IF(TabellG14[[#This Row],[Plassering '#1]]="","",VLOOKUP(TabellG14[[#This Row],[Plassering '#1]],Poeng[],2,FALSE))</f>
        <v/>
      </c>
      <c r="E19" s="5">
        <v>19</v>
      </c>
      <c r="F19" s="5">
        <f>IF(TabellG14[[#This Row],[Plassering '#2]]="","",VLOOKUP(TabellG14[[#This Row],[Plassering '#2]],Poeng[],2,FALSE))</f>
        <v>12</v>
      </c>
      <c r="G19" s="5">
        <v>13</v>
      </c>
      <c r="H19" s="5">
        <f>IF(TabellG14[[#This Row],[Plassering '#3]]="","",VLOOKUP(TabellG14[[#This Row],[Plassering '#3]],Poeng[],2,FALSE))</f>
        <v>20</v>
      </c>
      <c r="I19" s="5">
        <v>12</v>
      </c>
      <c r="J19" s="5">
        <f>IF(TabellG14[[#This Row],[Plassering '#4]]="","",VLOOKUP(TabellG14[[#This Row],[Plassering '#4]],Poeng[],2,FALSE))</f>
        <v>22</v>
      </c>
      <c r="K19" s="5">
        <v>12</v>
      </c>
      <c r="L19" s="5">
        <f>IF(TabellG14[[#This Row],[Plassering '#5]]="","",VLOOKUP(TabellG14[[#This Row],[Plassering '#5]],Poeng[],2,FALSE))</f>
        <v>22</v>
      </c>
      <c r="M19" s="5">
        <v>14</v>
      </c>
      <c r="N19" s="5">
        <f>IF(TabellG14[[#This Row],[Plassering '#6]]="","",VLOOKUP(TabellG14[[#This Row],[Plassering '#6]],Poeng[],2,FALSE))</f>
        <v>18</v>
      </c>
      <c r="O19" s="5" cm="1">
        <f t="array" ref="O19">IF(6-(COUNTBLANK(TabellG14[[#This Row],[P1]:[P6]]))&lt;4,"",SUM(LARGE(TabellG14[[#This Row],[P1]:[P6]],{1,2,3,4})))</f>
        <v>82</v>
      </c>
      <c r="P19" s="10" cm="1">
        <f t="array" ref="P19">IF(6-(COUNTBLANK(TabellG14[[#This Row],[P1]:[P6]]))&lt;4,SUM(TabellG14[[#This Row],[P1]:[P6]]),SUM(LARGE(TabellG14[[#This Row],[P1]:[P6]],{1,2,3,4})))</f>
        <v>82</v>
      </c>
      <c r="Q19" s="5">
        <f>IF(TabellG14[[#This Row],[Poeng Tellende]]="","",RANK(TabellG14[ [#This Row],[Poeng Tellende] ],TabellG14[Poeng Tellende],0))</f>
        <v>14</v>
      </c>
      <c r="R19" s="5" t="str">
        <f>TabellG14[[#This Row],[Poeng '#1]]</f>
        <v/>
      </c>
      <c r="S19" s="5">
        <f>TabellG14[[#This Row],[Poeng '#2]]</f>
        <v>12</v>
      </c>
      <c r="T19" s="5">
        <f>TabellG14[[#This Row],[Poeng '#3]]</f>
        <v>20</v>
      </c>
      <c r="U19" s="5">
        <f>TabellG14[[#This Row],[Poeng '#4]]</f>
        <v>22</v>
      </c>
      <c r="V19" s="5">
        <f>TabellG14[[#This Row],[Poeng '#5]]</f>
        <v>22</v>
      </c>
      <c r="W19" s="5">
        <f>TabellG14[[#This Row],[Poeng '#6]]</f>
        <v>18</v>
      </c>
    </row>
    <row r="20" spans="1:23" x14ac:dyDescent="0.4">
      <c r="A20" t="s">
        <v>116</v>
      </c>
      <c r="B20" t="s">
        <v>33</v>
      </c>
      <c r="C20">
        <v>15</v>
      </c>
      <c r="D20" s="5">
        <f>IF(TabellG14[[#This Row],[Plassering '#1]]="","",VLOOKUP(TabellG14[[#This Row],[Plassering '#1]],Poeng[],2,FALSE))</f>
        <v>16</v>
      </c>
      <c r="E20" s="5">
        <v>14</v>
      </c>
      <c r="F20" s="5">
        <f>IF(TabellG14[[#This Row],[Plassering '#2]]="","",VLOOKUP(TabellG14[[#This Row],[Plassering '#2]],Poeng[],2,FALSE))</f>
        <v>18</v>
      </c>
      <c r="G20" s="5">
        <v>16</v>
      </c>
      <c r="H20" s="5">
        <f>IF(TabellG14[[#This Row],[Plassering '#3]]="","",VLOOKUP(TabellG14[[#This Row],[Plassering '#3]],Poeng[],2,FALSE))</f>
        <v>15</v>
      </c>
      <c r="I20" s="5">
        <v>15</v>
      </c>
      <c r="J20" s="5">
        <f>IF(TabellG14[[#This Row],[Plassering '#4]]="","",VLOOKUP(TabellG14[[#This Row],[Plassering '#4]],Poeng[],2,FALSE))</f>
        <v>16</v>
      </c>
      <c r="K20" s="5">
        <v>16</v>
      </c>
      <c r="L20" s="5">
        <f>IF(TabellG14[[#This Row],[Plassering '#5]]="","",VLOOKUP(TabellG14[[#This Row],[Plassering '#5]],Poeng[],2,FALSE))</f>
        <v>15</v>
      </c>
      <c r="M20" s="5">
        <v>13</v>
      </c>
      <c r="N20" s="5">
        <f>IF(TabellG14[[#This Row],[Plassering '#6]]="","",VLOOKUP(TabellG14[[#This Row],[Plassering '#6]],Poeng[],2,FALSE))</f>
        <v>20</v>
      </c>
      <c r="O20" s="5" cm="1">
        <f t="array" ref="O20">IF(6-(COUNTBLANK(TabellG14[[#This Row],[P1]:[P6]]))&lt;4,"",SUM(LARGE(TabellG14[[#This Row],[P1]:[P6]],{1,2,3,4})))</f>
        <v>70</v>
      </c>
      <c r="P20" s="10" cm="1">
        <f t="array" ref="P20">IF(6-(COUNTBLANK(TabellG14[[#This Row],[P1]:[P6]]))&lt;4,SUM(TabellG14[[#This Row],[P1]:[P6]]),SUM(LARGE(TabellG14[[#This Row],[P1]:[P6]],{1,2,3,4})))</f>
        <v>70</v>
      </c>
      <c r="Q20" s="5">
        <f>IF(TabellG14[[#This Row],[Poeng Tellende]]="","",RANK(TabellG14[ [#This Row],[Poeng Tellende] ],TabellG14[Poeng Tellende],0))</f>
        <v>15</v>
      </c>
      <c r="R20" s="5">
        <f>TabellG14[[#This Row],[Poeng '#1]]</f>
        <v>16</v>
      </c>
      <c r="S20" s="5">
        <f>TabellG14[[#This Row],[Poeng '#2]]</f>
        <v>18</v>
      </c>
      <c r="T20" s="5">
        <f>TabellG14[[#This Row],[Poeng '#3]]</f>
        <v>15</v>
      </c>
      <c r="U20" s="5">
        <f>TabellG14[[#This Row],[Poeng '#4]]</f>
        <v>16</v>
      </c>
      <c r="V20" s="5">
        <f>TabellG14[[#This Row],[Poeng '#5]]</f>
        <v>15</v>
      </c>
      <c r="W20" s="5">
        <f>TabellG14[[#This Row],[Poeng '#6]]</f>
        <v>20</v>
      </c>
    </row>
    <row r="21" spans="1:23" x14ac:dyDescent="0.4">
      <c r="A21" t="s">
        <v>115</v>
      </c>
      <c r="B21" t="s">
        <v>9</v>
      </c>
      <c r="C21">
        <v>14</v>
      </c>
      <c r="D21" s="5">
        <f>IF(TabellG14[[#This Row],[Plassering '#1]]="","",VLOOKUP(TabellG14[[#This Row],[Plassering '#1]],Poeng[],2,FALSE))</f>
        <v>18</v>
      </c>
      <c r="E21" s="5">
        <v>18</v>
      </c>
      <c r="F21" s="5">
        <f>IF(TabellG14[[#This Row],[Plassering '#2]]="","",VLOOKUP(TabellG14[[#This Row],[Plassering '#2]],Poeng[],2,FALSE))</f>
        <v>13</v>
      </c>
      <c r="G21" s="5">
        <v>17</v>
      </c>
      <c r="H21" s="5">
        <f>IF(TabellG14[[#This Row],[Plassering '#3]]="","",VLOOKUP(TabellG14[[#This Row],[Plassering '#3]],Poeng[],2,FALSE))</f>
        <v>14</v>
      </c>
      <c r="I21" s="5"/>
      <c r="J21" s="5" t="str">
        <f>IF(TabellG14[[#This Row],[Plassering '#4]]="","",VLOOKUP(TabellG14[[#This Row],[Plassering '#4]],Poeng[],2,FALSE))</f>
        <v/>
      </c>
      <c r="K21" s="5">
        <v>19</v>
      </c>
      <c r="L21" s="5">
        <f>IF(TabellG14[[#This Row],[Plassering '#5]]="","",VLOOKUP(TabellG14[[#This Row],[Plassering '#5]],Poeng[],2,FALSE))</f>
        <v>12</v>
      </c>
      <c r="M21" s="5">
        <v>15</v>
      </c>
      <c r="N21" s="5">
        <f>IF(TabellG14[[#This Row],[Plassering '#6]]="","",VLOOKUP(TabellG14[[#This Row],[Plassering '#6]],Poeng[],2,FALSE))</f>
        <v>16</v>
      </c>
      <c r="O21" s="5" cm="1">
        <f t="array" ref="O21">IF(6-(COUNTBLANK(TabellG14[[#This Row],[P1]:[P6]]))&lt;4,"",SUM(LARGE(TabellG14[[#This Row],[P1]:[P6]],{1,2,3,4})))</f>
        <v>61</v>
      </c>
      <c r="P21" s="10" cm="1">
        <f t="array" ref="P21">IF(6-(COUNTBLANK(TabellG14[[#This Row],[P1]:[P6]]))&lt;4,SUM(TabellG14[[#This Row],[P1]:[P6]]),SUM(LARGE(TabellG14[[#This Row],[P1]:[P6]],{1,2,3,4})))</f>
        <v>61</v>
      </c>
      <c r="Q21" s="5">
        <f>IF(TabellG14[[#This Row],[Poeng Tellende]]="","",RANK(TabellG14[ [#This Row],[Poeng Tellende] ],TabellG14[Poeng Tellende],0))</f>
        <v>16</v>
      </c>
      <c r="R21" s="5">
        <f>TabellG14[[#This Row],[Poeng '#1]]</f>
        <v>18</v>
      </c>
      <c r="S21" s="5">
        <f>TabellG14[[#This Row],[Poeng '#2]]</f>
        <v>13</v>
      </c>
      <c r="T21" s="5">
        <f>TabellG14[[#This Row],[Poeng '#3]]</f>
        <v>14</v>
      </c>
      <c r="U21" s="5" t="str">
        <f>TabellG14[[#This Row],[Poeng '#4]]</f>
        <v/>
      </c>
      <c r="V21" s="5">
        <f>TabellG14[[#This Row],[Poeng '#5]]</f>
        <v>12</v>
      </c>
      <c r="W21" s="5">
        <f>TabellG14[[#This Row],[Poeng '#6]]</f>
        <v>16</v>
      </c>
    </row>
    <row r="22" spans="1:23" x14ac:dyDescent="0.4">
      <c r="A22" t="s">
        <v>237</v>
      </c>
      <c r="B22" t="s">
        <v>9</v>
      </c>
      <c r="C22" s="5"/>
      <c r="D22" s="5" t="str">
        <f>IF(TabellG14[[#This Row],[Plassering '#1]]="","",VLOOKUP(TabellG14[[#This Row],[Plassering '#1]],Poeng[],2,FALSE))</f>
        <v/>
      </c>
      <c r="E22" s="5">
        <v>17</v>
      </c>
      <c r="F22" s="5">
        <f>IF(TabellG14[[#This Row],[Plassering '#2]]="","",VLOOKUP(TabellG14[[#This Row],[Plassering '#2]],Poeng[],2,FALSE))</f>
        <v>14</v>
      </c>
      <c r="G22" s="5"/>
      <c r="H22" s="5" t="str">
        <f>IF(TabellG14[[#This Row],[Plassering '#3]]="","",VLOOKUP(TabellG14[[#This Row],[Plassering '#3]],Poeng[],2,FALSE))</f>
        <v/>
      </c>
      <c r="I22" s="5">
        <v>11</v>
      </c>
      <c r="J22" s="5">
        <f>IF(TabellG14[[#This Row],[Plassering '#4]]="","",VLOOKUP(TabellG14[[#This Row],[Plassering '#4]],Poeng[],2,FALSE))</f>
        <v>24</v>
      </c>
      <c r="K22" s="5"/>
      <c r="L22" s="5" t="str">
        <f>IF(TabellG14[[#This Row],[Plassering '#5]]="","",VLOOKUP(TabellG14[[#This Row],[Plassering '#5]],Poeng[],2,FALSE))</f>
        <v/>
      </c>
      <c r="M22" s="5">
        <v>9</v>
      </c>
      <c r="N22" s="5">
        <f>IF(TabellG14[[#This Row],[Plassering '#6]]="","",VLOOKUP(TabellG14[[#This Row],[Plassering '#6]],Poeng[],2,FALSE))</f>
        <v>29</v>
      </c>
      <c r="O22" s="5" t="str" cm="1">
        <f t="array" ref="O22">IF(6-(COUNTBLANK(TabellG14[[#This Row],[P1]:[P6]]))&lt;4,"",SUM(LARGE(TabellG14[[#This Row],[P1]:[P6]],{1,2,3,4})))</f>
        <v/>
      </c>
      <c r="P22" s="10" cm="1">
        <f t="array" ref="P22">IF(6-(COUNTBLANK(TabellG14[[#This Row],[P1]:[P6]]))&lt;4,SUM(TabellG14[[#This Row],[P1]:[P6]]),SUM(LARGE(TabellG14[[#This Row],[P1]:[P6]],{1,2,3,4})))</f>
        <v>67</v>
      </c>
      <c r="Q22" s="5" t="str">
        <f>IF(TabellG14[[#This Row],[Poeng Tellende]]="","",RANK(TabellG14[ [#This Row],[Poeng Tellende] ],TabellG14[Poeng Tellende],0))</f>
        <v/>
      </c>
      <c r="R22" s="5" t="str">
        <f>TabellG14[[#This Row],[Poeng '#1]]</f>
        <v/>
      </c>
      <c r="S22" s="5">
        <f>TabellG14[[#This Row],[Poeng '#2]]</f>
        <v>14</v>
      </c>
      <c r="T22" s="5" t="str">
        <f>TabellG14[[#This Row],[Poeng '#3]]</f>
        <v/>
      </c>
      <c r="U22" s="5">
        <f>TabellG14[[#This Row],[Poeng '#4]]</f>
        <v>24</v>
      </c>
      <c r="V22" s="5" t="str">
        <f>TabellG14[[#This Row],[Poeng '#5]]</f>
        <v/>
      </c>
      <c r="W22" s="5">
        <f>TabellG14[[#This Row],[Poeng '#6]]</f>
        <v>29</v>
      </c>
    </row>
    <row r="23" spans="1:23" x14ac:dyDescent="0.4">
      <c r="A23" t="s">
        <v>285</v>
      </c>
      <c r="B23" t="s">
        <v>6</v>
      </c>
      <c r="C23" s="5"/>
      <c r="D23" s="5" t="str">
        <f>IF(TabellG14[[#This Row],[Plassering '#1]]="","",VLOOKUP(TabellG14[[#This Row],[Plassering '#1]],Poeng[],2,FALSE))</f>
        <v/>
      </c>
      <c r="E23" s="5"/>
      <c r="F23" s="5" t="str">
        <f>IF(TabellG14[[#This Row],[Plassering '#2]]="","",VLOOKUP(TabellG14[[#This Row],[Plassering '#2]],Poeng[],2,FALSE))</f>
        <v/>
      </c>
      <c r="G23" s="5">
        <v>18</v>
      </c>
      <c r="H23" s="5">
        <f>IF(TabellG14[[#This Row],[Plassering '#3]]="","",VLOOKUP(TabellG14[[#This Row],[Plassering '#3]],Poeng[],2,FALSE))</f>
        <v>13</v>
      </c>
      <c r="I23" s="5">
        <v>16</v>
      </c>
      <c r="J23" s="5">
        <f>IF(TabellG14[[#This Row],[Plassering '#4]]="","",VLOOKUP(TabellG14[[#This Row],[Plassering '#4]],Poeng[],2,FALSE))</f>
        <v>15</v>
      </c>
      <c r="K23" s="5"/>
      <c r="L23" s="5" t="str">
        <f>IF(TabellG14[[#This Row],[Plassering '#5]]="","",VLOOKUP(TabellG14[[#This Row],[Plassering '#5]],Poeng[],2,FALSE))</f>
        <v/>
      </c>
      <c r="M23" s="5">
        <v>12</v>
      </c>
      <c r="N23" s="5">
        <f>IF(TabellG14[[#This Row],[Plassering '#6]]="","",VLOOKUP(TabellG14[[#This Row],[Plassering '#6]],Poeng[],2,FALSE))</f>
        <v>22</v>
      </c>
      <c r="O23" s="5" t="str" cm="1">
        <f t="array" ref="O23">IF(6-(COUNTBLANK(TabellG14[[#This Row],[P1]:[P6]]))&lt;4,"",SUM(LARGE(TabellG14[[#This Row],[P1]:[P6]],{1,2,3,4})))</f>
        <v/>
      </c>
      <c r="P23" s="10" cm="1">
        <f t="array" ref="P23">IF(6-(COUNTBLANK(TabellG14[[#This Row],[P1]:[P6]]))&lt;4,SUM(TabellG14[[#This Row],[P1]:[P6]]),SUM(LARGE(TabellG14[[#This Row],[P1]:[P6]],{1,2,3,4})))</f>
        <v>50</v>
      </c>
      <c r="Q23" s="5" t="str">
        <f>IF(TabellG14[[#This Row],[Poeng Tellende]]="","",RANK(TabellG14[ [#This Row],[Poeng Tellende] ],TabellG14[Poeng Tellende],0))</f>
        <v/>
      </c>
      <c r="R23" s="5" t="str">
        <f>TabellG14[[#This Row],[Poeng '#1]]</f>
        <v/>
      </c>
      <c r="S23" s="5" t="str">
        <f>TabellG14[[#This Row],[Poeng '#2]]</f>
        <v/>
      </c>
      <c r="T23" s="5">
        <f>TabellG14[[#This Row],[Poeng '#3]]</f>
        <v>13</v>
      </c>
      <c r="U23" s="5">
        <f>TabellG14[[#This Row],[Poeng '#4]]</f>
        <v>15</v>
      </c>
      <c r="V23" s="5" t="str">
        <f>TabellG14[[#This Row],[Poeng '#5]]</f>
        <v/>
      </c>
      <c r="W23" s="5">
        <f>TabellG14[[#This Row],[Poeng '#6]]</f>
        <v>22</v>
      </c>
    </row>
    <row r="24" spans="1:23" x14ac:dyDescent="0.4">
      <c r="A24" t="s">
        <v>358</v>
      </c>
      <c r="B24" t="s">
        <v>6</v>
      </c>
      <c r="C24" s="5"/>
      <c r="D24" s="5" t="str">
        <f>IF(TabellG14[[#This Row],[Plassering '#1]]="","",VLOOKUP(TabellG14[[#This Row],[Plassering '#1]],Poeng[],2,FALSE))</f>
        <v/>
      </c>
      <c r="E24" s="5"/>
      <c r="F24" s="5" t="str">
        <f>IF(TabellG14[[#This Row],[Plassering '#2]]="","",VLOOKUP(TabellG14[[#This Row],[Plassering '#2]],Poeng[],2,FALSE))</f>
        <v/>
      </c>
      <c r="G24" s="5"/>
      <c r="H24" s="5" t="str">
        <f>IF(TabellG14[[#This Row],[Plassering '#3]]="","",VLOOKUP(TabellG14[[#This Row],[Plassering '#3]],Poeng[],2,FALSE))</f>
        <v/>
      </c>
      <c r="I24" s="5">
        <v>8</v>
      </c>
      <c r="J24" s="5">
        <f>IF(TabellG14[[#This Row],[Plassering '#4]]="","",VLOOKUP(TabellG14[[#This Row],[Plassering '#4]],Poeng[],2,FALSE))</f>
        <v>32</v>
      </c>
      <c r="K24" s="5"/>
      <c r="L24" s="5" t="str">
        <f>IF(TabellG14[[#This Row],[Plassering '#5]]="","",VLOOKUP(TabellG14[[#This Row],[Plassering '#5]],Poeng[],2,FALSE))</f>
        <v/>
      </c>
      <c r="M24" s="5"/>
      <c r="N24" s="5" t="str">
        <f>IF(TabellG14[[#This Row],[Plassering '#6]]="","",VLOOKUP(TabellG14[[#This Row],[Plassering '#6]],Poeng[],2,FALSE))</f>
        <v/>
      </c>
      <c r="O24" s="5" t="str" cm="1">
        <f t="array" ref="O24">IF(6-(COUNTBLANK(TabellG14[[#This Row],[P1]:[P6]]))&lt;4,"",SUM(LARGE(TabellG14[[#This Row],[P1]:[P6]],{1,2,3,4})))</f>
        <v/>
      </c>
      <c r="P24" s="10" cm="1">
        <f t="array" ref="P24">IF(6-(COUNTBLANK(TabellG14[[#This Row],[P1]:[P6]]))&lt;4,SUM(TabellG14[[#This Row],[P1]:[P6]]),SUM(LARGE(TabellG14[[#This Row],[P1]:[P6]],{1,2,3,4})))</f>
        <v>32</v>
      </c>
      <c r="Q24" s="5" t="str">
        <f>IF(TabellG14[[#This Row],[Poeng Tellende]]="","",RANK(TabellG14[ [#This Row],[Poeng Tellende] ],TabellG14[Poeng Tellende],0))</f>
        <v/>
      </c>
      <c r="R24" s="5" t="str">
        <f>TabellG14[[#This Row],[Poeng '#1]]</f>
        <v/>
      </c>
      <c r="S24" s="5" t="str">
        <f>TabellG14[[#This Row],[Poeng '#2]]</f>
        <v/>
      </c>
      <c r="T24" s="5" t="str">
        <f>TabellG14[[#This Row],[Poeng '#3]]</f>
        <v/>
      </c>
      <c r="U24" s="5">
        <f>TabellG14[[#This Row],[Poeng '#4]]</f>
        <v>32</v>
      </c>
      <c r="V24" s="5" t="str">
        <f>TabellG14[[#This Row],[Poeng '#5]]</f>
        <v/>
      </c>
      <c r="W24" s="5" t="str">
        <f>TabellG14[[#This Row],[Poeng '#6]]</f>
        <v/>
      </c>
    </row>
    <row r="25" spans="1:23" x14ac:dyDescent="0.4">
      <c r="A25" t="s">
        <v>230</v>
      </c>
      <c r="B25" t="s">
        <v>34</v>
      </c>
      <c r="C25" s="5"/>
      <c r="D25" s="5" t="str">
        <f>IF(TabellG14[[#This Row],[Plassering '#1]]="","",VLOOKUP(TabellG14[[#This Row],[Plassering '#1]],Poeng[],2,FALSE))</f>
        <v/>
      </c>
      <c r="E25" s="5">
        <v>14</v>
      </c>
      <c r="F25" s="5">
        <f>IF(TabellG14[[#This Row],[Plassering '#2]]="","",VLOOKUP(TabellG14[[#This Row],[Plassering '#2]],Poeng[],2,FALSE))</f>
        <v>18</v>
      </c>
      <c r="G25" s="5">
        <v>15</v>
      </c>
      <c r="H25" s="5">
        <f>IF(TabellG14[[#This Row],[Plassering '#3]]="","",VLOOKUP(TabellG14[[#This Row],[Plassering '#3]],Poeng[],2,FALSE))</f>
        <v>16</v>
      </c>
      <c r="I25" s="5">
        <v>14</v>
      </c>
      <c r="J25" s="5">
        <f>IF(TabellG14[[#This Row],[Plassering '#4]]="","",VLOOKUP(TabellG14[[#This Row],[Plassering '#4]],Poeng[],2,FALSE))</f>
        <v>18</v>
      </c>
      <c r="K25" s="5"/>
      <c r="L25" s="5" t="str">
        <f>IF(TabellG14[[#This Row],[Plassering '#5]]="","",VLOOKUP(TabellG14[[#This Row],[Plassering '#5]],Poeng[],2,FALSE))</f>
        <v/>
      </c>
      <c r="M25" s="5"/>
      <c r="N25" s="5" t="str">
        <f>IF(TabellG14[[#This Row],[Plassering '#6]]="","",VLOOKUP(TabellG14[[#This Row],[Plassering '#6]],Poeng[],2,FALSE))</f>
        <v/>
      </c>
      <c r="O25" s="5" t="str" cm="1">
        <f t="array" ref="O25">IF(6-(COUNTBLANK(TabellG14[[#This Row],[P1]:[P6]]))&lt;4,"",SUM(LARGE(TabellG14[[#This Row],[P1]:[P6]],{1,2,3,4})))</f>
        <v/>
      </c>
      <c r="P25" s="10" cm="1">
        <f t="array" ref="P25">IF(6-(COUNTBLANK(TabellG14[[#This Row],[P1]:[P6]]))&lt;4,SUM(TabellG14[[#This Row],[P1]:[P6]]),SUM(LARGE(TabellG14[[#This Row],[P1]:[P6]],{1,2,3,4})))</f>
        <v>52</v>
      </c>
      <c r="Q25" s="5" t="str">
        <f>IF(TabellG14[[#This Row],[Poeng Tellende]]="","",RANK(TabellG14[ [#This Row],[Poeng Tellende] ],TabellG14[Poeng Tellende],0))</f>
        <v/>
      </c>
      <c r="R25" s="5" t="str">
        <f>TabellG14[[#This Row],[Poeng '#1]]</f>
        <v/>
      </c>
      <c r="S25" s="5">
        <f>TabellG14[[#This Row],[Poeng '#2]]</f>
        <v>18</v>
      </c>
      <c r="T25" s="5">
        <f>TabellG14[[#This Row],[Poeng '#3]]</f>
        <v>16</v>
      </c>
      <c r="U25" s="5">
        <f>TabellG14[[#This Row],[Poeng '#4]]</f>
        <v>18</v>
      </c>
      <c r="V25" s="5" t="str">
        <f>TabellG14[[#This Row],[Poeng '#5]]</f>
        <v/>
      </c>
      <c r="W25" s="5" t="str">
        <f>TabellG14[[#This Row],[Poeng '#6]]</f>
        <v/>
      </c>
    </row>
    <row r="26" spans="1:23" x14ac:dyDescent="0.4">
      <c r="A26" t="s">
        <v>284</v>
      </c>
      <c r="B26" t="s">
        <v>9</v>
      </c>
      <c r="C26" s="5"/>
      <c r="D26" s="5" t="str">
        <f>IF(TabellG14[[#This Row],[Plassering '#1]]="","",VLOOKUP(TabellG14[[#This Row],[Plassering '#1]],Poeng[],2,FALSE))</f>
        <v/>
      </c>
      <c r="E26" s="5"/>
      <c r="F26" s="5" t="str">
        <f>IF(TabellG14[[#This Row],[Plassering '#2]]="","",VLOOKUP(TabellG14[[#This Row],[Plassering '#2]],Poeng[],2,FALSE))</f>
        <v/>
      </c>
      <c r="G26" s="5">
        <v>11</v>
      </c>
      <c r="H26" s="5">
        <f>IF(TabellG14[[#This Row],[Plassering '#3]]="","",VLOOKUP(TabellG14[[#This Row],[Plassering '#3]],Poeng[],2,FALSE))</f>
        <v>24</v>
      </c>
      <c r="I26" s="5"/>
      <c r="J26" s="5" t="str">
        <f>IF(TabellG14[[#This Row],[Plassering '#4]]="","",VLOOKUP(TabellG14[[#This Row],[Plassering '#4]],Poeng[],2,FALSE))</f>
        <v/>
      </c>
      <c r="K26" s="5">
        <v>11</v>
      </c>
      <c r="L26" s="5">
        <f>IF(TabellG14[[#This Row],[Plassering '#5]]="","",VLOOKUP(TabellG14[[#This Row],[Plassering '#5]],Poeng[],2,FALSE))</f>
        <v>24</v>
      </c>
      <c r="M26" s="5"/>
      <c r="N26" s="5" t="str">
        <f>IF(TabellG14[[#This Row],[Plassering '#6]]="","",VLOOKUP(TabellG14[[#This Row],[Plassering '#6]],Poeng[],2,FALSE))</f>
        <v/>
      </c>
      <c r="O26" s="5" t="str" cm="1">
        <f t="array" ref="O26">IF(6-(COUNTBLANK(TabellG14[[#This Row],[P1]:[P6]]))&lt;4,"",SUM(LARGE(TabellG14[[#This Row],[P1]:[P6]],{1,2,3,4})))</f>
        <v/>
      </c>
      <c r="P26" s="10" cm="1">
        <f t="array" ref="P26">IF(6-(COUNTBLANK(TabellG14[[#This Row],[P1]:[P6]]))&lt;4,SUM(TabellG14[[#This Row],[P1]:[P6]]),SUM(LARGE(TabellG14[[#This Row],[P1]:[P6]],{1,2,3,4})))</f>
        <v>48</v>
      </c>
      <c r="Q26" s="5" t="str">
        <f>IF(TabellG14[[#This Row],[Poeng Tellende]]="","",RANK(TabellG14[ [#This Row],[Poeng Tellende] ],TabellG14[Poeng Tellende],0))</f>
        <v/>
      </c>
      <c r="R26" s="5" t="str">
        <f>TabellG14[[#This Row],[Poeng '#1]]</f>
        <v/>
      </c>
      <c r="S26" s="5" t="str">
        <f>TabellG14[[#This Row],[Poeng '#2]]</f>
        <v/>
      </c>
      <c r="T26" s="5">
        <f>TabellG14[[#This Row],[Poeng '#3]]</f>
        <v>24</v>
      </c>
      <c r="U26" s="5" t="str">
        <f>TabellG14[[#This Row],[Poeng '#4]]</f>
        <v/>
      </c>
      <c r="V26" s="5">
        <f>TabellG14[[#This Row],[Poeng '#5]]</f>
        <v>24</v>
      </c>
      <c r="W26" s="5" t="str">
        <f>TabellG14[[#This Row],[Poeng '#6]]</f>
        <v/>
      </c>
    </row>
    <row r="27" spans="1:23" x14ac:dyDescent="0.4">
      <c r="A27" t="s">
        <v>114</v>
      </c>
      <c r="B27" t="s">
        <v>21</v>
      </c>
      <c r="C27">
        <v>13</v>
      </c>
      <c r="D27" s="5">
        <f>IF(TabellG14[[#This Row],[Plassering '#1]]="","",VLOOKUP(TabellG14[[#This Row],[Plassering '#1]],Poeng[],2,FALSE))</f>
        <v>20</v>
      </c>
      <c r="E27" s="5">
        <v>13</v>
      </c>
      <c r="F27" s="5">
        <f>IF(TabellG14[[#This Row],[Plassering '#2]]="","",VLOOKUP(TabellG14[[#This Row],[Plassering '#2]],Poeng[],2,FALSE))</f>
        <v>20</v>
      </c>
      <c r="G27" s="5"/>
      <c r="H27" s="5" t="str">
        <f>IF(TabellG14[[#This Row],[Plassering '#3]]="","",VLOOKUP(TabellG14[[#This Row],[Plassering '#3]],Poeng[],2,FALSE))</f>
        <v/>
      </c>
      <c r="I27" s="5"/>
      <c r="J27" s="5" t="str">
        <f>IF(TabellG14[[#This Row],[Plassering '#4]]="","",VLOOKUP(TabellG14[[#This Row],[Plassering '#4]],Poeng[],2,FALSE))</f>
        <v/>
      </c>
      <c r="K27" s="5"/>
      <c r="L27" s="5" t="str">
        <f>IF(TabellG14[[#This Row],[Plassering '#5]]="","",VLOOKUP(TabellG14[[#This Row],[Plassering '#5]],Poeng[],2,FALSE))</f>
        <v/>
      </c>
      <c r="M27" s="5"/>
      <c r="N27" s="5" t="str">
        <f>IF(TabellG14[[#This Row],[Plassering '#6]]="","",VLOOKUP(TabellG14[[#This Row],[Plassering '#6]],Poeng[],2,FALSE))</f>
        <v/>
      </c>
      <c r="O27" s="5" t="str" cm="1">
        <f t="array" ref="O27">IF(6-(COUNTBLANK(TabellG14[[#This Row],[P1]:[P6]]))&lt;4,"",SUM(LARGE(TabellG14[[#This Row],[P1]:[P6]],{1,2,3,4})))</f>
        <v/>
      </c>
      <c r="P27" s="10" cm="1">
        <f t="array" ref="P27">IF(6-(COUNTBLANK(TabellG14[[#This Row],[P1]:[P6]]))&lt;4,SUM(TabellG14[[#This Row],[P1]:[P6]]),SUM(LARGE(TabellG14[[#This Row],[P1]:[P6]],{1,2,3,4})))</f>
        <v>40</v>
      </c>
      <c r="Q27" s="5" t="str">
        <f>IF(TabellG14[[#This Row],[Poeng Tellende]]="","",RANK(TabellG14[ [#This Row],[Poeng Tellende] ],TabellG14[Poeng Tellende],0))</f>
        <v/>
      </c>
      <c r="R27" s="5">
        <f>TabellG14[[#This Row],[Poeng '#1]]</f>
        <v>20</v>
      </c>
      <c r="S27" s="5">
        <f>TabellG14[[#This Row],[Poeng '#2]]</f>
        <v>20</v>
      </c>
      <c r="T27" s="5" t="str">
        <f>TabellG14[[#This Row],[Poeng '#3]]</f>
        <v/>
      </c>
      <c r="U27" s="5" t="str">
        <f>TabellG14[[#This Row],[Poeng '#4]]</f>
        <v/>
      </c>
      <c r="V27" s="5" t="str">
        <f>TabellG14[[#This Row],[Poeng '#5]]</f>
        <v/>
      </c>
      <c r="W27" s="5" t="str">
        <f>TabellG14[[#This Row],[Poeng '#6]]</f>
        <v/>
      </c>
    </row>
    <row r="28" spans="1:23" x14ac:dyDescent="0.4">
      <c r="A28" t="s">
        <v>236</v>
      </c>
      <c r="B28" t="s">
        <v>10</v>
      </c>
      <c r="C28" s="5"/>
      <c r="D28" s="5" t="str">
        <f>IF(TabellG14[[#This Row],[Plassering '#1]]="","",VLOOKUP(TabellG14[[#This Row],[Plassering '#1]],Poeng[],2,FALSE))</f>
        <v/>
      </c>
      <c r="E28" s="5">
        <v>12</v>
      </c>
      <c r="F28" s="5">
        <f>IF(TabellG14[[#This Row],[Plassering '#2]]="","",VLOOKUP(TabellG14[[#This Row],[Plassering '#2]],Poeng[],2,FALSE))</f>
        <v>22</v>
      </c>
      <c r="G28" s="5"/>
      <c r="H28" s="5" t="str">
        <f>IF(TabellG14[[#This Row],[Plassering '#3]]="","",VLOOKUP(TabellG14[[#This Row],[Plassering '#3]],Poeng[],2,FALSE))</f>
        <v/>
      </c>
      <c r="I28" s="5"/>
      <c r="J28" s="5" t="str">
        <f>IF(TabellG14[[#This Row],[Plassering '#4]]="","",VLOOKUP(TabellG14[[#This Row],[Plassering '#4]],Poeng[],2,FALSE))</f>
        <v/>
      </c>
      <c r="K28" s="5"/>
      <c r="L28" s="5" t="str">
        <f>IF(TabellG14[[#This Row],[Plassering '#5]]="","",VLOOKUP(TabellG14[[#This Row],[Plassering '#5]],Poeng[],2,FALSE))</f>
        <v/>
      </c>
      <c r="M28" s="5"/>
      <c r="N28" s="5" t="str">
        <f>IF(TabellG14[[#This Row],[Plassering '#6]]="","",VLOOKUP(TabellG14[[#This Row],[Plassering '#6]],Poeng[],2,FALSE))</f>
        <v/>
      </c>
      <c r="O28" s="5" t="str" cm="1">
        <f t="array" ref="O28">IF(6-(COUNTBLANK(TabellG14[[#This Row],[P1]:[P6]]))&lt;4,"",SUM(LARGE(TabellG14[[#This Row],[P1]:[P6]],{1,2,3,4})))</f>
        <v/>
      </c>
      <c r="P28" s="10" cm="1">
        <f t="array" ref="P28">IF(6-(COUNTBLANK(TabellG14[[#This Row],[P1]:[P6]]))&lt;4,SUM(TabellG14[[#This Row],[P1]:[P6]]),SUM(LARGE(TabellG14[[#This Row],[P1]:[P6]],{1,2,3,4})))</f>
        <v>22</v>
      </c>
      <c r="Q28" s="5" t="str">
        <f>IF(TabellG14[[#This Row],[Poeng Tellende]]="","",RANK(TabellG14[ [#This Row],[Poeng Tellende] ],TabellG14[Poeng Tellende],0))</f>
        <v/>
      </c>
      <c r="R28" s="5" t="str">
        <f>TabellG14[[#This Row],[Poeng '#1]]</f>
        <v/>
      </c>
      <c r="S28" s="5">
        <f>TabellG14[[#This Row],[Poeng '#2]]</f>
        <v>22</v>
      </c>
      <c r="T28" s="5" t="str">
        <f>TabellG14[[#This Row],[Poeng '#3]]</f>
        <v/>
      </c>
      <c r="U28" s="5" t="str">
        <f>TabellG14[[#This Row],[Poeng '#4]]</f>
        <v/>
      </c>
      <c r="V28" s="5" t="str">
        <f>TabellG14[[#This Row],[Poeng '#5]]</f>
        <v/>
      </c>
      <c r="W28" s="5" t="str">
        <f>TabellG14[[#This Row],[Poeng '#6]]</f>
        <v/>
      </c>
    </row>
    <row r="29" spans="1:23" x14ac:dyDescent="0.4">
      <c r="A29" t="s">
        <v>322</v>
      </c>
      <c r="B29" t="s">
        <v>13</v>
      </c>
      <c r="C29" s="5"/>
      <c r="D29" s="5" t="str">
        <f>IF(TabellG14[[#This Row],[Plassering '#1]]="","",VLOOKUP(TabellG14[[#This Row],[Plassering '#1]],Poeng[],2,FALSE))</f>
        <v/>
      </c>
      <c r="E29" s="5"/>
      <c r="F29" s="5" t="str">
        <f>IF(TabellG14[[#This Row],[Plassering '#2]]="","",VLOOKUP(TabellG14[[#This Row],[Plassering '#2]],Poeng[],2,FALSE))</f>
        <v/>
      </c>
      <c r="G29" s="5"/>
      <c r="H29" s="5" t="str">
        <f>IF(TabellG14[[#This Row],[Plassering '#3]]="","",VLOOKUP(TabellG14[[#This Row],[Plassering '#3]],Poeng[],2,FALSE))</f>
        <v/>
      </c>
      <c r="I29" s="5"/>
      <c r="J29" s="5" t="str">
        <f>IF(TabellG14[[#This Row],[Plassering '#4]]="","",VLOOKUP(TabellG14[[#This Row],[Plassering '#4]],Poeng[],2,FALSE))</f>
        <v/>
      </c>
      <c r="K29" s="15">
        <v>17</v>
      </c>
      <c r="L29" s="5">
        <f>IF(TabellG14[[#This Row],[Plassering '#5]]="","",VLOOKUP(TabellG14[[#This Row],[Plassering '#5]],Poeng[],2,FALSE))</f>
        <v>14</v>
      </c>
      <c r="M29" s="5"/>
      <c r="N29" s="5" t="str">
        <f>IF(TabellG14[[#This Row],[Plassering '#6]]="","",VLOOKUP(TabellG14[[#This Row],[Plassering '#6]],Poeng[],2,FALSE))</f>
        <v/>
      </c>
      <c r="O29" s="5" t="str" cm="1">
        <f t="array" ref="O29">IF(6-(COUNTBLANK(TabellG14[[#This Row],[P1]:[P6]]))&lt;4,"",SUM(LARGE(TabellG14[[#This Row],[P1]:[P6]],{1,2,3,4})))</f>
        <v/>
      </c>
      <c r="P29" s="10" cm="1">
        <f t="array" ref="P29">IF(6-(COUNTBLANK(TabellG14[[#This Row],[P1]:[P6]]))&lt;4,SUM(TabellG14[[#This Row],[P1]:[P6]]),SUM(LARGE(TabellG14[[#This Row],[P1]:[P6]],{1,2,3,4})))</f>
        <v>14</v>
      </c>
      <c r="Q29" s="5" t="str">
        <f>IF(TabellG14[[#This Row],[Poeng Tellende]]="","",RANK(TabellG14[ [#This Row],[Poeng Tellende] ],TabellG14[Poeng Tellende],0))</f>
        <v/>
      </c>
      <c r="R29" s="5" t="str">
        <f>TabellG14[[#This Row],[Poeng '#1]]</f>
        <v/>
      </c>
      <c r="S29" s="5" t="str">
        <f>TabellG14[[#This Row],[Poeng '#2]]</f>
        <v/>
      </c>
      <c r="T29" s="5" t="str">
        <f>TabellG14[[#This Row],[Poeng '#3]]</f>
        <v/>
      </c>
      <c r="U29" s="5" t="str">
        <f>TabellG14[[#This Row],[Poeng '#4]]</f>
        <v/>
      </c>
      <c r="V29" s="5">
        <f>TabellG14[[#This Row],[Poeng '#5]]</f>
        <v>14</v>
      </c>
      <c r="W29" s="5" t="str">
        <f>TabellG14[[#This Row],[Poeng '#6]]</f>
        <v/>
      </c>
    </row>
    <row r="30" spans="1:23" x14ac:dyDescent="0.4">
      <c r="A30" t="s">
        <v>230</v>
      </c>
      <c r="B30" t="s">
        <v>34</v>
      </c>
      <c r="C30" s="5"/>
      <c r="D30" s="5" t="str">
        <f>IF(TabellG14[[#This Row],[Plassering '#1]]="","",VLOOKUP(TabellG14[[#This Row],[Plassering '#1]],Poeng[],2,FALSE))</f>
        <v/>
      </c>
      <c r="E30" s="5"/>
      <c r="F30" s="5" t="str">
        <f>IF(TabellG14[[#This Row],[Plassering '#2]]="","",VLOOKUP(TabellG14[[#This Row],[Plassering '#2]],Poeng[],2,FALSE))</f>
        <v/>
      </c>
      <c r="G30" s="5"/>
      <c r="H30" s="5" t="str">
        <f>IF(TabellG14[[#This Row],[Plassering '#3]]="","",VLOOKUP(TabellG14[[#This Row],[Plassering '#3]],Poeng[],2,FALSE))</f>
        <v/>
      </c>
      <c r="I30" s="5"/>
      <c r="J30" s="5" t="str">
        <f>IF(TabellG14[[#This Row],[Plassering '#4]]="","",VLOOKUP(TabellG14[[#This Row],[Plassering '#4]],Poeng[],2,FALSE))</f>
        <v/>
      </c>
      <c r="K30" s="5">
        <v>18</v>
      </c>
      <c r="L30" s="5">
        <f>IF(TabellG14[[#This Row],[Plassering '#5]]="","",VLOOKUP(TabellG14[[#This Row],[Plassering '#5]],Poeng[],2,FALSE))</f>
        <v>13</v>
      </c>
      <c r="M30" s="5"/>
      <c r="N30" s="5" t="str">
        <f>IF(TabellG14[[#This Row],[Plassering '#6]]="","",VLOOKUP(TabellG14[[#This Row],[Plassering '#6]],Poeng[],2,FALSE))</f>
        <v/>
      </c>
      <c r="O30" s="5" t="str" cm="1">
        <f t="array" ref="O30">IF(6-(COUNTBLANK(TabellG14[[#This Row],[P1]:[P6]]))&lt;4,"",SUM(LARGE(TabellG14[[#This Row],[P1]:[P6]],{1,2,3,4})))</f>
        <v/>
      </c>
      <c r="P30" s="10" cm="1">
        <f t="array" ref="P30">IF(6-(COUNTBLANK(TabellG14[[#This Row],[P1]:[P6]]))&lt;4,SUM(TabellG14[[#This Row],[P1]:[P6]]),SUM(LARGE(TabellG14[[#This Row],[P1]:[P6]],{1,2,3,4})))</f>
        <v>13</v>
      </c>
      <c r="Q30" s="5" t="str">
        <f>IF(TabellG14[[#This Row],[Poeng Tellende]]="","",RANK(TabellG14[ [#This Row],[Poeng Tellende] ],TabellG14[Poeng Tellende],0))</f>
        <v/>
      </c>
      <c r="R30" s="5" t="str">
        <f>TabellG14[[#This Row],[Poeng '#1]]</f>
        <v/>
      </c>
      <c r="S30" s="5" t="str">
        <f>TabellG14[[#This Row],[Poeng '#2]]</f>
        <v/>
      </c>
      <c r="T30" s="5" t="str">
        <f>TabellG14[[#This Row],[Poeng '#3]]</f>
        <v/>
      </c>
      <c r="U30" s="5" t="str">
        <f>TabellG14[[#This Row],[Poeng '#4]]</f>
        <v/>
      </c>
      <c r="V30" s="5">
        <f>TabellG14[[#This Row],[Poeng '#5]]</f>
        <v>13</v>
      </c>
      <c r="W30" s="5" t="str">
        <f>TabellG14[[#This Row],[Poeng '#6]]</f>
        <v/>
      </c>
    </row>
    <row r="31" spans="1:23" x14ac:dyDescent="0.4">
      <c r="A31"/>
      <c r="B31"/>
      <c r="C31" s="5"/>
      <c r="D31" s="5" t="str">
        <f>IF(TabellG14[[#This Row],[Plassering '#1]]="","",VLOOKUP(TabellG14[[#This Row],[Plassering '#1]],Poeng[],2,FALSE))</f>
        <v/>
      </c>
      <c r="E31" s="5"/>
      <c r="F31" s="5" t="str">
        <f>IF(TabellG14[[#This Row],[Plassering '#2]]="","",VLOOKUP(TabellG14[[#This Row],[Plassering '#2]],Poeng[],2,FALSE))</f>
        <v/>
      </c>
      <c r="G31" s="5"/>
      <c r="H31" s="5" t="str">
        <f>IF(TabellG14[[#This Row],[Plassering '#3]]="","",VLOOKUP(TabellG14[[#This Row],[Plassering '#3]],Poeng[],2,FALSE))</f>
        <v/>
      </c>
      <c r="I31" s="5"/>
      <c r="J31" s="5" t="str">
        <f>IF(TabellG14[[#This Row],[Plassering '#4]]="","",VLOOKUP(TabellG14[[#This Row],[Plassering '#4]],Poeng[],2,FALSE))</f>
        <v/>
      </c>
      <c r="K31" s="5"/>
      <c r="L31" s="5" t="str">
        <f>IF(TabellG14[[#This Row],[Plassering '#5]]="","",VLOOKUP(TabellG14[[#This Row],[Plassering '#5]],Poeng[],2,FALSE))</f>
        <v/>
      </c>
      <c r="M31" s="5"/>
      <c r="N31" s="5" t="str">
        <f>IF(TabellG14[[#This Row],[Plassering '#6]]="","",VLOOKUP(TabellG14[[#This Row],[Plassering '#6]],Poeng[],2,FALSE))</f>
        <v/>
      </c>
      <c r="O31" s="5" t="str" cm="1">
        <f t="array" ref="O31">IF(6-(COUNTBLANK(TabellG14[[#This Row],[P1]:[P6]]))&lt;4,"",SUM(LARGE(TabellG14[[#This Row],[P1]:[P6]],{1,2,3,4})))</f>
        <v/>
      </c>
      <c r="P31" s="10" cm="1">
        <f t="array" ref="P31">IF(6-(COUNTBLANK(TabellG14[[#This Row],[P1]:[P6]]))&lt;4,SUM(TabellG14[[#This Row],[P1]:[P6]]),SUM(LARGE(TabellG14[[#This Row],[P1]:[P6]],{1,2,3,4})))</f>
        <v>0</v>
      </c>
      <c r="Q31" s="5" t="str">
        <f>IF(TabellG14[[#This Row],[Poeng Tellende]]="","",RANK(TabellG14[ [#This Row],[Poeng Tellende] ],TabellG14[Poeng Tellende],0))</f>
        <v/>
      </c>
      <c r="R31" s="5" t="str">
        <f>TabellG14[[#This Row],[Poeng '#1]]</f>
        <v/>
      </c>
      <c r="S31" s="5" t="str">
        <f>TabellG14[[#This Row],[Poeng '#2]]</f>
        <v/>
      </c>
      <c r="T31" s="5" t="str">
        <f>TabellG14[[#This Row],[Poeng '#3]]</f>
        <v/>
      </c>
      <c r="U31" s="5" t="str">
        <f>TabellG14[[#This Row],[Poeng '#4]]</f>
        <v/>
      </c>
      <c r="V31" s="5" t="str">
        <f>TabellG14[[#This Row],[Poeng '#5]]</f>
        <v/>
      </c>
      <c r="W31" s="5" t="str">
        <f>TabellG14[[#This Row],[Poeng '#6]]</f>
        <v/>
      </c>
    </row>
    <row r="32" spans="1:23" x14ac:dyDescent="0.4">
      <c r="A32"/>
      <c r="B32"/>
      <c r="C32" s="5"/>
      <c r="D32" s="5" t="str">
        <f>IF(TabellG14[[#This Row],[Plassering '#1]]="","",VLOOKUP(TabellG14[[#This Row],[Plassering '#1]],Poeng[],2,FALSE))</f>
        <v/>
      </c>
      <c r="E32" s="5"/>
      <c r="F32" s="5" t="str">
        <f>IF(TabellG14[[#This Row],[Plassering '#2]]="","",VLOOKUP(TabellG14[[#This Row],[Plassering '#2]],Poeng[],2,FALSE))</f>
        <v/>
      </c>
      <c r="G32" s="5"/>
      <c r="H32" s="5" t="str">
        <f>IF(TabellG14[[#This Row],[Plassering '#3]]="","",VLOOKUP(TabellG14[[#This Row],[Plassering '#3]],Poeng[],2,FALSE))</f>
        <v/>
      </c>
      <c r="I32" s="5"/>
      <c r="J32" s="5" t="str">
        <f>IF(TabellG14[[#This Row],[Plassering '#4]]="","",VLOOKUP(TabellG14[[#This Row],[Plassering '#4]],Poeng[],2,FALSE))</f>
        <v/>
      </c>
      <c r="K32" s="5"/>
      <c r="L32" s="5" t="str">
        <f>IF(TabellG14[[#This Row],[Plassering '#5]]="","",VLOOKUP(TabellG14[[#This Row],[Plassering '#5]],Poeng[],2,FALSE))</f>
        <v/>
      </c>
      <c r="M32" s="5"/>
      <c r="N32" s="5" t="str">
        <f>IF(TabellG14[[#This Row],[Plassering '#6]]="","",VLOOKUP(TabellG14[[#This Row],[Plassering '#6]],Poeng[],2,FALSE))</f>
        <v/>
      </c>
      <c r="O32" s="5" t="str" cm="1">
        <f t="array" ref="O32">IF(6-(COUNTBLANK(TabellG14[[#This Row],[P1]:[P6]]))&lt;4,"",SUM(LARGE(TabellG14[[#This Row],[P1]:[P6]],{1,2,3,4})))</f>
        <v/>
      </c>
      <c r="P32" s="10" cm="1">
        <f t="array" ref="P32">IF(6-(COUNTBLANK(TabellG14[[#This Row],[P1]:[P6]]))&lt;4,SUM(TabellG14[[#This Row],[P1]:[P6]]),SUM(LARGE(TabellG14[[#This Row],[P1]:[P6]],{1,2,3,4})))</f>
        <v>0</v>
      </c>
      <c r="Q32" s="5" t="str">
        <f>IF(TabellG14[[#This Row],[Poeng Tellende]]="","",RANK(TabellG14[ [#This Row],[Poeng Tellende] ],TabellG14[Poeng Tellende],0))</f>
        <v/>
      </c>
      <c r="R32" s="5" t="str">
        <f>TabellG14[[#This Row],[Poeng '#1]]</f>
        <v/>
      </c>
      <c r="S32" s="5" t="str">
        <f>TabellG14[[#This Row],[Poeng '#2]]</f>
        <v/>
      </c>
      <c r="T32" s="5" t="str">
        <f>TabellG14[[#This Row],[Poeng '#3]]</f>
        <v/>
      </c>
      <c r="U32" s="5" t="str">
        <f>TabellG14[[#This Row],[Poeng '#4]]</f>
        <v/>
      </c>
      <c r="V32" s="5" t="str">
        <f>TabellG14[[#This Row],[Poeng '#5]]</f>
        <v/>
      </c>
      <c r="W32" s="5" t="str">
        <f>TabellG14[[#This Row],[Poeng '#6]]</f>
        <v/>
      </c>
    </row>
    <row r="33" spans="1:23" x14ac:dyDescent="0.4">
      <c r="A33"/>
      <c r="B33"/>
      <c r="C33" s="5"/>
      <c r="D33" s="5" t="str">
        <f>IF(TabellG14[[#This Row],[Plassering '#1]]="","",VLOOKUP(TabellG14[[#This Row],[Plassering '#1]],Poeng[],2,FALSE))</f>
        <v/>
      </c>
      <c r="E33" s="5"/>
      <c r="F33" s="5" t="str">
        <f>IF(TabellG14[[#This Row],[Plassering '#2]]="","",VLOOKUP(TabellG14[[#This Row],[Plassering '#2]],Poeng[],2,FALSE))</f>
        <v/>
      </c>
      <c r="G33" s="5"/>
      <c r="H33" s="5" t="str">
        <f>IF(TabellG14[[#This Row],[Plassering '#3]]="","",VLOOKUP(TabellG14[[#This Row],[Plassering '#3]],Poeng[],2,FALSE))</f>
        <v/>
      </c>
      <c r="I33" s="5"/>
      <c r="J33" s="5" t="str">
        <f>IF(TabellG14[[#This Row],[Plassering '#4]]="","",VLOOKUP(TabellG14[[#This Row],[Plassering '#4]],Poeng[],2,FALSE))</f>
        <v/>
      </c>
      <c r="K33" s="5"/>
      <c r="L33" s="5" t="str">
        <f>IF(TabellG14[[#This Row],[Plassering '#5]]="","",VLOOKUP(TabellG14[[#This Row],[Plassering '#5]],Poeng[],2,FALSE))</f>
        <v/>
      </c>
      <c r="M33" s="5"/>
      <c r="N33" s="5" t="str">
        <f>IF(TabellG14[[#This Row],[Plassering '#6]]="","",VLOOKUP(TabellG14[[#This Row],[Plassering '#6]],Poeng[],2,FALSE))</f>
        <v/>
      </c>
      <c r="O33" s="5" t="str" cm="1">
        <f t="array" ref="O33">IF(6-(COUNTBLANK(TabellG14[[#This Row],[P1]:[P6]]))&lt;4,"",SUM(LARGE(TabellG14[[#This Row],[P1]:[P6]],{1,2,3,4})))</f>
        <v/>
      </c>
      <c r="P33" s="10" cm="1">
        <f t="array" ref="P33">IF(6-(COUNTBLANK(TabellG14[[#This Row],[P1]:[P6]]))&lt;4,SUM(TabellG14[[#This Row],[P1]:[P6]]),SUM(LARGE(TabellG14[[#This Row],[P1]:[P6]],{1,2,3,4})))</f>
        <v>0</v>
      </c>
      <c r="Q33" s="5" t="str">
        <f>IF(TabellG14[[#This Row],[Poeng Tellende]]="","",RANK(TabellG14[ [#This Row],[Poeng Tellende] ],TabellG14[Poeng Tellende],0))</f>
        <v/>
      </c>
      <c r="R33" s="5" t="str">
        <f>TabellG14[[#This Row],[Poeng '#1]]</f>
        <v/>
      </c>
      <c r="S33" s="5" t="str">
        <f>TabellG14[[#This Row],[Poeng '#2]]</f>
        <v/>
      </c>
      <c r="T33" s="5" t="str">
        <f>TabellG14[[#This Row],[Poeng '#3]]</f>
        <v/>
      </c>
      <c r="U33" s="5" t="str">
        <f>TabellG14[[#This Row],[Poeng '#4]]</f>
        <v/>
      </c>
      <c r="V33" s="5" t="str">
        <f>TabellG14[[#This Row],[Poeng '#5]]</f>
        <v/>
      </c>
      <c r="W33" s="5" t="str">
        <f>TabellG14[[#This Row],[Poeng '#6]]</f>
        <v/>
      </c>
    </row>
    <row r="34" spans="1:23" x14ac:dyDescent="0.4">
      <c r="A34"/>
      <c r="B34"/>
      <c r="C34" s="5"/>
      <c r="D34" s="5" t="str">
        <f>IF(TabellG14[[#This Row],[Plassering '#1]]="","",VLOOKUP(TabellG14[[#This Row],[Plassering '#1]],Poeng[],2,FALSE))</f>
        <v/>
      </c>
      <c r="E34" s="5"/>
      <c r="F34" s="5" t="str">
        <f>IF(TabellG14[[#This Row],[Plassering '#2]]="","",VLOOKUP(TabellG14[[#This Row],[Plassering '#2]],Poeng[],2,FALSE))</f>
        <v/>
      </c>
      <c r="G34" s="5"/>
      <c r="H34" s="5" t="str">
        <f>IF(TabellG14[[#This Row],[Plassering '#3]]="","",VLOOKUP(TabellG14[[#This Row],[Plassering '#3]],Poeng[],2,FALSE))</f>
        <v/>
      </c>
      <c r="I34" s="5"/>
      <c r="J34" s="5" t="str">
        <f>IF(TabellG14[[#This Row],[Plassering '#4]]="","",VLOOKUP(TabellG14[[#This Row],[Plassering '#4]],Poeng[],2,FALSE))</f>
        <v/>
      </c>
      <c r="K34" s="5"/>
      <c r="L34" s="5" t="str">
        <f>IF(TabellG14[[#This Row],[Plassering '#5]]="","",VLOOKUP(TabellG14[[#This Row],[Plassering '#5]],Poeng[],2,FALSE))</f>
        <v/>
      </c>
      <c r="M34" s="5"/>
      <c r="N34" s="5" t="str">
        <f>IF(TabellG14[[#This Row],[Plassering '#6]]="","",VLOOKUP(TabellG14[[#This Row],[Plassering '#6]],Poeng[],2,FALSE))</f>
        <v/>
      </c>
      <c r="O34" s="5" t="str" cm="1">
        <f t="array" ref="O34">IF(6-(COUNTBLANK(TabellG14[[#This Row],[P1]:[P6]]))&lt;4,"",SUM(LARGE(TabellG14[[#This Row],[P1]:[P6]],{1,2,3,4})))</f>
        <v/>
      </c>
      <c r="P34" s="10" cm="1">
        <f t="array" ref="P34">IF(6-(COUNTBLANK(TabellG14[[#This Row],[P1]:[P6]]))&lt;4,SUM(TabellG14[[#This Row],[P1]:[P6]]),SUM(LARGE(TabellG14[[#This Row],[P1]:[P6]],{1,2,3,4})))</f>
        <v>0</v>
      </c>
      <c r="Q34" s="5" t="str">
        <f>IF(TabellG14[[#This Row],[Poeng Tellende]]="","",RANK(TabellG14[ [#This Row],[Poeng Tellende] ],TabellG14[Poeng Tellende],0))</f>
        <v/>
      </c>
      <c r="R34" s="5" t="str">
        <f>TabellG14[[#This Row],[Poeng '#1]]</f>
        <v/>
      </c>
      <c r="S34" s="5" t="str">
        <f>TabellG14[[#This Row],[Poeng '#2]]</f>
        <v/>
      </c>
      <c r="T34" s="5" t="str">
        <f>TabellG14[[#This Row],[Poeng '#3]]</f>
        <v/>
      </c>
      <c r="U34" s="5" t="str">
        <f>TabellG14[[#This Row],[Poeng '#4]]</f>
        <v/>
      </c>
      <c r="V34" s="5" t="str">
        <f>TabellG14[[#This Row],[Poeng '#5]]</f>
        <v/>
      </c>
      <c r="W34" s="5" t="str">
        <f>TabellG14[[#This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76FC3-4DA9-E54E-9EA3-B8C23FD55CFD}">
  <dimension ref="A1:W25"/>
  <sheetViews>
    <sheetView zoomScaleNormal="100" workbookViewId="0">
      <selection activeCell="Q6" sqref="Q6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214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147</v>
      </c>
      <c r="B6" t="s">
        <v>35</v>
      </c>
      <c r="C6">
        <v>2</v>
      </c>
      <c r="D6" s="5">
        <f>IF(TabellG15[[#This Row],[Plassering '#1]]="","",VLOOKUP(TabellG15[[#This Row],[Plassering '#1]],Poeng[],2,FALSE))</f>
        <v>80</v>
      </c>
      <c r="E6" s="5"/>
      <c r="F6" s="5" t="str">
        <f>IF(TabellG15[[#This Row],[Plassering '#2]]="","",VLOOKUP(TabellG15[[#This Row],[Plassering '#2]],Poeng[],2,FALSE))</f>
        <v/>
      </c>
      <c r="G6" s="5">
        <v>1</v>
      </c>
      <c r="H6" s="5">
        <f>IF(TabellG15[[#This Row],[Plassering '#3]]="","",VLOOKUP(TabellG15[[#This Row],[Plassering '#3]],Poeng[],2,FALSE))</f>
        <v>100</v>
      </c>
      <c r="I6" s="5">
        <v>3</v>
      </c>
      <c r="J6" s="5">
        <f>IF(TabellG15[[#This Row],[Plassering '#4]]="","",VLOOKUP(TabellG15[[#This Row],[Plassering '#4]],Poeng[],2,FALSE))</f>
        <v>60</v>
      </c>
      <c r="K6" s="5">
        <v>1</v>
      </c>
      <c r="L6" s="5">
        <f>IF(TabellG15[[#This Row],[Plassering '#5]]="","",VLOOKUP(TabellG15[[#This Row],[Plassering '#5]],Poeng[],2,FALSE))</f>
        <v>100</v>
      </c>
      <c r="M6" s="5">
        <v>2</v>
      </c>
      <c r="N6" s="5">
        <f>IF(TabellG15[[#This Row],[Plassering '#6]]="","",VLOOKUP(TabellG15[[#This Row],[Plassering '#6]],Poeng[],2,FALSE))</f>
        <v>80</v>
      </c>
      <c r="O6" s="5" cm="1">
        <f t="array" ref="O6">IF(6-(COUNTBLANK(TabellG15[[#This Row],[P1]:[P6]]))&lt;4,"",SUM(LARGE(TabellG15[[#This Row],[P1]:[P6]],{1,2,3,4})))</f>
        <v>360</v>
      </c>
      <c r="P6" s="10" cm="1">
        <f t="array" ref="P6">IF(6-(COUNTBLANK(TabellG15[[#This Row],[P1]:[P6]]))&lt;4,SUM(TabellG15[[#This Row],[P1]:[P6]]),SUM(LARGE(TabellG15[[#This Row],[P1]:[P6]],{1,2,3,4})))</f>
        <v>360</v>
      </c>
      <c r="Q6" s="5">
        <f>IF(TabellG15[[#This Row],[Poeng Tellende]]="","",RANK(TabellG15[ [#This Row],[Poeng Tellende] ],TabellG15[Poeng Tellende],0))</f>
        <v>1</v>
      </c>
      <c r="R6" s="5">
        <f>TabellG15[[#This Row],[Poeng '#1]]</f>
        <v>80</v>
      </c>
      <c r="S6" s="5" t="str">
        <f>TabellG15[[#This Row],[Poeng '#2]]</f>
        <v/>
      </c>
      <c r="T6" s="5">
        <f>TabellG15[[#This Row],[Poeng '#3]]</f>
        <v>100</v>
      </c>
      <c r="U6" s="5">
        <f>TabellG15[[#This Row],[Poeng '#4]]</f>
        <v>60</v>
      </c>
      <c r="V6" s="5">
        <f>TabellG15[[#This Row],[Poeng '#5]]</f>
        <v>100</v>
      </c>
      <c r="W6" s="5">
        <f>TabellG15[[#This Row],[Poeng '#6]]</f>
        <v>80</v>
      </c>
    </row>
    <row r="7" spans="1:23" x14ac:dyDescent="0.4">
      <c r="A7" t="s">
        <v>146</v>
      </c>
      <c r="B7" t="s">
        <v>9</v>
      </c>
      <c r="C7">
        <v>1</v>
      </c>
      <c r="D7" s="5">
        <f>IF(TabellG15[[#This Row],[Plassering '#1]]="","",VLOOKUP(TabellG15[[#This Row],[Plassering '#1]],Poeng[],2,FALSE))</f>
        <v>100</v>
      </c>
      <c r="E7" s="5">
        <v>1</v>
      </c>
      <c r="F7" s="5">
        <f>IF(TabellG15[[#This Row],[Plassering '#2]]="","",VLOOKUP(TabellG15[[#This Row],[Plassering '#2]],Poeng[],2,FALSE))</f>
        <v>100</v>
      </c>
      <c r="G7" s="5">
        <v>3</v>
      </c>
      <c r="H7" s="5">
        <f>IF(TabellG15[[#This Row],[Plassering '#3]]="","",VLOOKUP(TabellG15[[#This Row],[Plassering '#3]],Poeng[],2,FALSE))</f>
        <v>60</v>
      </c>
      <c r="I7" s="5"/>
      <c r="J7" s="5" t="str">
        <f>IF(TabellG15[[#This Row],[Plassering '#4]]="","",VLOOKUP(TabellG15[[#This Row],[Plassering '#4]],Poeng[],2,FALSE))</f>
        <v/>
      </c>
      <c r="K7" s="5">
        <v>2</v>
      </c>
      <c r="L7" s="5">
        <f>IF(TabellG15[[#This Row],[Plassering '#5]]="","",VLOOKUP(TabellG15[[#This Row],[Plassering '#5]],Poeng[],2,FALSE))</f>
        <v>80</v>
      </c>
      <c r="M7" s="5">
        <v>3</v>
      </c>
      <c r="N7" s="5">
        <f>IF(TabellG15[[#This Row],[Plassering '#6]]="","",VLOOKUP(TabellG15[[#This Row],[Plassering '#6]],Poeng[],2,FALSE))</f>
        <v>60</v>
      </c>
      <c r="O7" s="5" cm="1">
        <f t="array" ref="O7">IF(6-(COUNTBLANK(TabellG15[[#This Row],[P1]:[P6]]))&lt;4,"",SUM(LARGE(TabellG15[[#This Row],[P1]:[P6]],{1,2,3,4})))</f>
        <v>340</v>
      </c>
      <c r="P7" s="10" cm="1">
        <f t="array" ref="P7">IF(6-(COUNTBLANK(TabellG15[[#This Row],[P1]:[P6]]))&lt;4,SUM(TabellG15[[#This Row],[P1]:[P6]]),SUM(LARGE(TabellG15[[#This Row],[P1]:[P6]],{1,2,3,4})))</f>
        <v>340</v>
      </c>
      <c r="Q7" s="5">
        <f>IF(TabellG15[[#This Row],[Poeng Tellende]]="","",RANK(TabellG15[ [#This Row],[Poeng Tellende] ],TabellG15[Poeng Tellende],0))</f>
        <v>2</v>
      </c>
      <c r="R7" s="5">
        <f>TabellG15[[#This Row],[Poeng '#1]]</f>
        <v>100</v>
      </c>
      <c r="S7" s="5">
        <f>TabellG15[[#This Row],[Poeng '#2]]</f>
        <v>100</v>
      </c>
      <c r="T7" s="5">
        <f>TabellG15[[#This Row],[Poeng '#3]]</f>
        <v>60</v>
      </c>
      <c r="U7" s="5" t="str">
        <f>TabellG15[[#This Row],[Poeng '#4]]</f>
        <v/>
      </c>
      <c r="V7" s="5">
        <f>TabellG15[[#This Row],[Poeng '#5]]</f>
        <v>80</v>
      </c>
      <c r="W7" s="5">
        <f>TabellG15[[#This Row],[Poeng '#6]]</f>
        <v>60</v>
      </c>
    </row>
    <row r="8" spans="1:23" x14ac:dyDescent="0.4">
      <c r="A8" t="s">
        <v>240</v>
      </c>
      <c r="B8" t="s">
        <v>15</v>
      </c>
      <c r="C8" s="5"/>
      <c r="D8" s="5" t="str">
        <f>IF(TabellG15[[#This Row],[Plassering '#1]]="","",VLOOKUP(TabellG15[[#This Row],[Plassering '#1]],Poeng[],2,FALSE))</f>
        <v/>
      </c>
      <c r="E8" s="5">
        <v>7</v>
      </c>
      <c r="F8" s="5">
        <f>IF(TabellG15[[#This Row],[Plassering '#2]]="","",VLOOKUP(TabellG15[[#This Row],[Plassering '#2]],Poeng[],2,FALSE))</f>
        <v>36</v>
      </c>
      <c r="G8" s="5">
        <v>4</v>
      </c>
      <c r="H8" s="5">
        <f>IF(TabellG15[[#This Row],[Plassering '#3]]="","",VLOOKUP(TabellG15[[#This Row],[Plassering '#3]],Poeng[],2,FALSE))</f>
        <v>50</v>
      </c>
      <c r="I8" s="5">
        <v>1</v>
      </c>
      <c r="J8" s="5">
        <f>IF(TabellG15[[#This Row],[Plassering '#4]]="","",VLOOKUP(TabellG15[[#This Row],[Plassering '#4]],Poeng[],2,FALSE))</f>
        <v>100</v>
      </c>
      <c r="K8" s="5">
        <v>3</v>
      </c>
      <c r="L8" s="5">
        <f>IF(TabellG15[[#This Row],[Plassering '#5]]="","",VLOOKUP(TabellG15[[#This Row],[Plassering '#5]],Poeng[],2,FALSE))</f>
        <v>60</v>
      </c>
      <c r="M8" s="5">
        <v>1</v>
      </c>
      <c r="N8" s="5">
        <f>IF(TabellG15[[#This Row],[Plassering '#6]]="","",VLOOKUP(TabellG15[[#This Row],[Plassering '#6]],Poeng[],2,FALSE))</f>
        <v>100</v>
      </c>
      <c r="O8" s="5" cm="1">
        <f t="array" ref="O8">IF(6-(COUNTBLANK(TabellG15[[#This Row],[P1]:[P6]]))&lt;4,"",SUM(LARGE(TabellG15[[#This Row],[P1]:[P6]],{1,2,3,4})))</f>
        <v>310</v>
      </c>
      <c r="P8" s="10" cm="1">
        <f t="array" ref="P8">IF(6-(COUNTBLANK(TabellG15[[#This Row],[P1]:[P6]]))&lt;4,SUM(TabellG15[[#This Row],[P1]:[P6]]),SUM(LARGE(TabellG15[[#This Row],[P1]:[P6]],{1,2,3,4})))</f>
        <v>310</v>
      </c>
      <c r="Q8" s="5">
        <f>IF(TabellG15[[#This Row],[Poeng Tellende]]="","",RANK(TabellG15[ [#This Row],[Poeng Tellende] ],TabellG15[Poeng Tellende],0))</f>
        <v>3</v>
      </c>
      <c r="R8" s="5" t="str">
        <f>TabellG15[[#This Row],[Poeng '#1]]</f>
        <v/>
      </c>
      <c r="S8" s="5">
        <f>TabellG15[[#This Row],[Poeng '#2]]</f>
        <v>36</v>
      </c>
      <c r="T8" s="5">
        <f>TabellG15[[#This Row],[Poeng '#3]]</f>
        <v>50</v>
      </c>
      <c r="U8" s="5">
        <f>TabellG15[[#This Row],[Poeng '#4]]</f>
        <v>100</v>
      </c>
      <c r="V8" s="5">
        <f>TabellG15[[#This Row],[Poeng '#5]]</f>
        <v>60</v>
      </c>
      <c r="W8" s="5">
        <f>TabellG15[[#This Row],[Poeng '#6]]</f>
        <v>100</v>
      </c>
    </row>
    <row r="9" spans="1:23" x14ac:dyDescent="0.4">
      <c r="A9" t="s">
        <v>148</v>
      </c>
      <c r="B9" t="s">
        <v>8</v>
      </c>
      <c r="C9">
        <v>3</v>
      </c>
      <c r="D9" s="5">
        <f>IF(TabellG15[[#This Row],[Plassering '#1]]="","",VLOOKUP(TabellG15[[#This Row],[Plassering '#1]],Poeng[],2,FALSE))</f>
        <v>60</v>
      </c>
      <c r="E9" s="5">
        <v>2</v>
      </c>
      <c r="F9" s="5">
        <f>IF(TabellG15[[#This Row],[Plassering '#2]]="","",VLOOKUP(TabellG15[[#This Row],[Plassering '#2]],Poeng[],2,FALSE))</f>
        <v>80</v>
      </c>
      <c r="G9" s="5">
        <v>2</v>
      </c>
      <c r="H9" s="5">
        <f>IF(TabellG15[[#This Row],[Plassering '#3]]="","",VLOOKUP(TabellG15[[#This Row],[Plassering '#3]],Poeng[],2,FALSE))</f>
        <v>80</v>
      </c>
      <c r="I9" s="5">
        <v>2</v>
      </c>
      <c r="J9" s="5">
        <f>IF(TabellG15[[#This Row],[Plassering '#4]]="","",VLOOKUP(TabellG15[[#This Row],[Plassering '#4]],Poeng[],2,FALSE))</f>
        <v>80</v>
      </c>
      <c r="K9" s="5">
        <v>5</v>
      </c>
      <c r="L9" s="5">
        <f>IF(TabellG15[[#This Row],[Plassering '#5]]="","",VLOOKUP(TabellG15[[#This Row],[Plassering '#5]],Poeng[],2,FALSE))</f>
        <v>45</v>
      </c>
      <c r="M9" s="5">
        <v>4</v>
      </c>
      <c r="N9" s="5">
        <f>IF(TabellG15[[#This Row],[Plassering '#6]]="","",VLOOKUP(TabellG15[[#This Row],[Plassering '#6]],Poeng[],2,FALSE))</f>
        <v>50</v>
      </c>
      <c r="O9" s="5" cm="1">
        <f t="array" ref="O9">IF(6-(COUNTBLANK(TabellG15[[#This Row],[P1]:[P6]]))&lt;4,"",SUM(LARGE(TabellG15[[#This Row],[P1]:[P6]],{1,2,3,4})))</f>
        <v>300</v>
      </c>
      <c r="P9" s="10" cm="1">
        <f t="array" ref="P9">IF(6-(COUNTBLANK(TabellG15[[#This Row],[P1]:[P6]]))&lt;4,SUM(TabellG15[[#This Row],[P1]:[P6]]),SUM(LARGE(TabellG15[[#This Row],[P1]:[P6]],{1,2,3,4})))</f>
        <v>300</v>
      </c>
      <c r="Q9" s="5">
        <f>IF(TabellG15[[#This Row],[Poeng Tellende]]="","",RANK(TabellG15[ [#This Row],[Poeng Tellende] ],TabellG15[Poeng Tellende],0))</f>
        <v>4</v>
      </c>
      <c r="R9" s="5">
        <f>TabellG15[[#This Row],[Poeng '#1]]</f>
        <v>60</v>
      </c>
      <c r="S9" s="5">
        <f>TabellG15[[#This Row],[Poeng '#2]]</f>
        <v>80</v>
      </c>
      <c r="T9" s="5">
        <f>TabellG15[[#This Row],[Poeng '#3]]</f>
        <v>80</v>
      </c>
      <c r="U9" s="5">
        <f>TabellG15[[#This Row],[Poeng '#4]]</f>
        <v>80</v>
      </c>
      <c r="V9" s="5">
        <f>TabellG15[[#This Row],[Poeng '#5]]</f>
        <v>45</v>
      </c>
      <c r="W9" s="5">
        <f>TabellG15[[#This Row],[Poeng '#6]]</f>
        <v>50</v>
      </c>
    </row>
    <row r="10" spans="1:23" x14ac:dyDescent="0.4">
      <c r="A10" t="s">
        <v>149</v>
      </c>
      <c r="B10" t="s">
        <v>10</v>
      </c>
      <c r="C10">
        <v>4</v>
      </c>
      <c r="D10" s="5">
        <f>IF(TabellG15[[#This Row],[Plassering '#1]]="","",VLOOKUP(TabellG15[[#This Row],[Plassering '#1]],Poeng[],2,FALSE))</f>
        <v>50</v>
      </c>
      <c r="E10" s="5">
        <v>4</v>
      </c>
      <c r="F10" s="5">
        <f>IF(TabellG15[[#This Row],[Plassering '#2]]="","",VLOOKUP(TabellG15[[#This Row],[Plassering '#2]],Poeng[],2,FALSE))</f>
        <v>50</v>
      </c>
      <c r="G10" s="5">
        <v>5</v>
      </c>
      <c r="H10" s="5">
        <f>IF(TabellG15[[#This Row],[Plassering '#3]]="","",VLOOKUP(TabellG15[[#This Row],[Plassering '#3]],Poeng[],2,FALSE))</f>
        <v>45</v>
      </c>
      <c r="I10" s="5">
        <v>5</v>
      </c>
      <c r="J10" s="5">
        <f>IF(TabellG15[[#This Row],[Plassering '#4]]="","",VLOOKUP(TabellG15[[#This Row],[Plassering '#4]],Poeng[],2,FALSE))</f>
        <v>45</v>
      </c>
      <c r="K10" s="5">
        <v>5</v>
      </c>
      <c r="L10" s="5">
        <f>IF(TabellG15[[#This Row],[Plassering '#5]]="","",VLOOKUP(TabellG15[[#This Row],[Plassering '#5]],Poeng[],2,FALSE))</f>
        <v>45</v>
      </c>
      <c r="M10" s="5">
        <v>6</v>
      </c>
      <c r="N10" s="5">
        <f>IF(TabellG15[[#This Row],[Plassering '#6]]="","",VLOOKUP(TabellG15[[#This Row],[Plassering '#6]],Poeng[],2,FALSE))</f>
        <v>40</v>
      </c>
      <c r="O10" s="5" cm="1">
        <f t="array" ref="O10">IF(6-(COUNTBLANK(TabellG15[[#This Row],[P1]:[P6]]))&lt;4,"",SUM(LARGE(TabellG15[[#This Row],[P1]:[P6]],{1,2,3,4})))</f>
        <v>190</v>
      </c>
      <c r="P10" s="10" cm="1">
        <f t="array" ref="P10">IF(6-(COUNTBLANK(TabellG15[[#This Row],[P1]:[P6]]))&lt;4,SUM(TabellG15[[#This Row],[P1]:[P6]]),SUM(LARGE(TabellG15[[#This Row],[P1]:[P6]],{1,2,3,4})))</f>
        <v>190</v>
      </c>
      <c r="Q10" s="5">
        <f>IF(TabellG15[[#This Row],[Poeng Tellende]]="","",RANK(TabellG15[ [#This Row],[Poeng Tellende] ],TabellG15[Poeng Tellende],0))</f>
        <v>5</v>
      </c>
      <c r="R10" s="5">
        <f>TabellG15[[#This Row],[Poeng '#1]]</f>
        <v>50</v>
      </c>
      <c r="S10" s="5">
        <f>TabellG15[[#This Row],[Poeng '#2]]</f>
        <v>50</v>
      </c>
      <c r="T10" s="5">
        <f>TabellG15[[#This Row],[Poeng '#3]]</f>
        <v>45</v>
      </c>
      <c r="U10" s="5">
        <f>TabellG15[[#This Row],[Poeng '#4]]</f>
        <v>45</v>
      </c>
      <c r="V10" s="5">
        <f>TabellG15[[#This Row],[Poeng '#5]]</f>
        <v>45</v>
      </c>
      <c r="W10" s="5">
        <f>TabellG15[[#This Row],[Poeng '#6]]</f>
        <v>40</v>
      </c>
    </row>
    <row r="11" spans="1:23" x14ac:dyDescent="0.4">
      <c r="A11" t="s">
        <v>151</v>
      </c>
      <c r="B11" t="s">
        <v>18</v>
      </c>
      <c r="C11">
        <v>6</v>
      </c>
      <c r="D11" s="5">
        <f>IF(TabellG15[[#This Row],[Plassering '#1]]="","",VLOOKUP(TabellG15[[#This Row],[Plassering '#1]],Poeng[],2,FALSE))</f>
        <v>40</v>
      </c>
      <c r="E11" s="5">
        <v>5</v>
      </c>
      <c r="F11" s="5">
        <f>IF(TabellG15[[#This Row],[Plassering '#2]]="","",VLOOKUP(TabellG15[[#This Row],[Plassering '#2]],Poeng[],2,FALSE))</f>
        <v>45</v>
      </c>
      <c r="G11" s="5">
        <v>6</v>
      </c>
      <c r="H11" s="5">
        <f>IF(TabellG15[[#This Row],[Plassering '#3]]="","",VLOOKUP(TabellG15[[#This Row],[Plassering '#3]],Poeng[],2,FALSE))</f>
        <v>40</v>
      </c>
      <c r="I11" s="5">
        <v>4</v>
      </c>
      <c r="J11" s="5">
        <f>IF(TabellG15[[#This Row],[Plassering '#4]]="","",VLOOKUP(TabellG15[[#This Row],[Plassering '#4]],Poeng[],2,FALSE))</f>
        <v>50</v>
      </c>
      <c r="K11" s="5">
        <v>7</v>
      </c>
      <c r="L11" s="5">
        <f>IF(TabellG15[[#This Row],[Plassering '#5]]="","",VLOOKUP(TabellG15[[#This Row],[Plassering '#5]],Poeng[],2,FALSE))</f>
        <v>36</v>
      </c>
      <c r="M11" s="5">
        <v>5</v>
      </c>
      <c r="N11" s="5">
        <f>IF(TabellG15[[#This Row],[Plassering '#6]]="","",VLOOKUP(TabellG15[[#This Row],[Plassering '#6]],Poeng[],2,FALSE))</f>
        <v>45</v>
      </c>
      <c r="O11" s="5" cm="1">
        <f t="array" ref="O11">IF(6-(COUNTBLANK(TabellG15[[#This Row],[P1]:[P6]]))&lt;4,"",SUM(LARGE(TabellG15[[#This Row],[P1]:[P6]],{1,2,3,4})))</f>
        <v>180</v>
      </c>
      <c r="P11" s="10" cm="1">
        <f t="array" ref="P11">IF(6-(COUNTBLANK(TabellG15[[#This Row],[P1]:[P6]]))&lt;4,SUM(TabellG15[[#This Row],[P1]:[P6]]),SUM(LARGE(TabellG15[[#This Row],[P1]:[P6]],{1,2,3,4})))</f>
        <v>180</v>
      </c>
      <c r="Q11" s="5">
        <f>IF(TabellG15[[#This Row],[Poeng Tellende]]="","",RANK(TabellG15[ [#This Row],[Poeng Tellende] ],TabellG15[Poeng Tellende],0))</f>
        <v>6</v>
      </c>
      <c r="R11" s="5">
        <f>TabellG15[[#This Row],[Poeng '#1]]</f>
        <v>40</v>
      </c>
      <c r="S11" s="5">
        <f>TabellG15[[#This Row],[Poeng '#2]]</f>
        <v>45</v>
      </c>
      <c r="T11" s="5">
        <f>TabellG15[[#This Row],[Poeng '#3]]</f>
        <v>40</v>
      </c>
      <c r="U11" s="5">
        <f>TabellG15[[#This Row],[Poeng '#4]]</f>
        <v>50</v>
      </c>
      <c r="V11" s="5">
        <f>TabellG15[[#This Row],[Poeng '#5]]</f>
        <v>36</v>
      </c>
      <c r="W11" s="5">
        <f>TabellG15[[#This Row],[Poeng '#6]]</f>
        <v>45</v>
      </c>
    </row>
    <row r="12" spans="1:23" x14ac:dyDescent="0.4">
      <c r="A12" t="s">
        <v>150</v>
      </c>
      <c r="B12" t="s">
        <v>7</v>
      </c>
      <c r="C12">
        <v>5</v>
      </c>
      <c r="D12" s="5">
        <f>IF(TabellG15[[#This Row],[Plassering '#1]]="","",VLOOKUP(TabellG15[[#This Row],[Plassering '#1]],Poeng[],2,FALSE))</f>
        <v>45</v>
      </c>
      <c r="E12" s="5">
        <v>6</v>
      </c>
      <c r="F12" s="5">
        <f>IF(TabellG15[[#This Row],[Plassering '#2]]="","",VLOOKUP(TabellG15[[#This Row],[Plassering '#2]],Poeng[],2,FALSE))</f>
        <v>40</v>
      </c>
      <c r="G12" s="5">
        <v>7</v>
      </c>
      <c r="H12" s="5">
        <f>IF(TabellG15[[#This Row],[Plassering '#3]]="","",VLOOKUP(TabellG15[[#This Row],[Plassering '#3]],Poeng[],2,FALSE))</f>
        <v>36</v>
      </c>
      <c r="I12" s="5"/>
      <c r="J12" s="5" t="str">
        <f>IF(TabellG15[[#This Row],[Plassering '#4]]="","",VLOOKUP(TabellG15[[#This Row],[Plassering '#4]],Poeng[],2,FALSE))</f>
        <v/>
      </c>
      <c r="K12" s="5">
        <v>8</v>
      </c>
      <c r="L12" s="5">
        <f>IF(TabellG15[[#This Row],[Plassering '#5]]="","",VLOOKUP(TabellG15[[#This Row],[Plassering '#5]],Poeng[],2,FALSE))</f>
        <v>32</v>
      </c>
      <c r="M12" s="5"/>
      <c r="N12" s="5" t="str">
        <f>IF(TabellG15[[#This Row],[Plassering '#6]]="","",VLOOKUP(TabellG15[[#This Row],[Plassering '#6]],Poeng[],2,FALSE))</f>
        <v/>
      </c>
      <c r="O12" s="5" cm="1">
        <f t="array" ref="O12">IF(6-(COUNTBLANK(TabellG15[[#This Row],[P1]:[P6]]))&lt;4,"",SUM(LARGE(TabellG15[[#This Row],[P1]:[P6]],{1,2,3,4})))</f>
        <v>153</v>
      </c>
      <c r="P12" s="10" cm="1">
        <f t="array" ref="P12">IF(6-(COUNTBLANK(TabellG15[[#This Row],[P1]:[P6]]))&lt;4,SUM(TabellG15[[#This Row],[P1]:[P6]]),SUM(LARGE(TabellG15[[#This Row],[P1]:[P6]],{1,2,3,4})))</f>
        <v>153</v>
      </c>
      <c r="Q12" s="5">
        <f>IF(TabellG15[[#This Row],[Poeng Tellende]]="","",RANK(TabellG15[ [#This Row],[Poeng Tellende] ],TabellG15[Poeng Tellende],0))</f>
        <v>7</v>
      </c>
      <c r="R12" s="5">
        <f>TabellG15[[#This Row],[Poeng '#1]]</f>
        <v>45</v>
      </c>
      <c r="S12" s="5">
        <f>TabellG15[[#This Row],[Poeng '#2]]</f>
        <v>40</v>
      </c>
      <c r="T12" s="5">
        <f>TabellG15[[#This Row],[Poeng '#3]]</f>
        <v>36</v>
      </c>
      <c r="U12" s="5" t="str">
        <f>TabellG15[[#This Row],[Poeng '#4]]</f>
        <v/>
      </c>
      <c r="V12" s="5">
        <f>TabellG15[[#This Row],[Poeng '#5]]</f>
        <v>32</v>
      </c>
      <c r="W12" s="5" t="str">
        <f>TabellG15[[#This Row],[Poeng '#6]]</f>
        <v/>
      </c>
    </row>
    <row r="13" spans="1:23" x14ac:dyDescent="0.4">
      <c r="A13" t="s">
        <v>153</v>
      </c>
      <c r="B13" t="s">
        <v>21</v>
      </c>
      <c r="C13">
        <v>8</v>
      </c>
      <c r="D13" s="5">
        <f>IF(TabellG15[[#This Row],[Plassering '#1]]="","",VLOOKUP(TabellG15[[#This Row],[Plassering '#1]],Poeng[],2,FALSE))</f>
        <v>32</v>
      </c>
      <c r="E13" s="5">
        <v>9</v>
      </c>
      <c r="F13" s="5">
        <f>IF(TabellG15[[#This Row],[Plassering '#2]]="","",VLOOKUP(TabellG15[[#This Row],[Plassering '#2]],Poeng[],2,FALSE))</f>
        <v>29</v>
      </c>
      <c r="G13" s="5">
        <v>10</v>
      </c>
      <c r="H13" s="5">
        <f>IF(TabellG15[[#This Row],[Plassering '#3]]="","",VLOOKUP(TabellG15[[#This Row],[Plassering '#3]],Poeng[],2,FALSE))</f>
        <v>26</v>
      </c>
      <c r="I13" s="5">
        <v>7</v>
      </c>
      <c r="J13" s="5">
        <f>IF(TabellG15[[#This Row],[Plassering '#4]]="","",VLOOKUP(TabellG15[[#This Row],[Plassering '#4]],Poeng[],2,FALSE))</f>
        <v>36</v>
      </c>
      <c r="K13" s="5">
        <v>9</v>
      </c>
      <c r="L13" s="5">
        <f>IF(TabellG15[[#This Row],[Plassering '#5]]="","",VLOOKUP(TabellG15[[#This Row],[Plassering '#5]],Poeng[],2,FALSE))</f>
        <v>29</v>
      </c>
      <c r="M13" s="5">
        <v>10</v>
      </c>
      <c r="N13" s="5">
        <f>IF(TabellG15[[#This Row],[Plassering '#6]]="","",VLOOKUP(TabellG15[[#This Row],[Plassering '#6]],Poeng[],2,FALSE))</f>
        <v>26</v>
      </c>
      <c r="O13" s="5" cm="1">
        <f t="array" ref="O13">IF(6-(COUNTBLANK(TabellG15[[#This Row],[P1]:[P6]]))&lt;4,"",SUM(LARGE(TabellG15[[#This Row],[P1]:[P6]],{1,2,3,4})))</f>
        <v>126</v>
      </c>
      <c r="P13" s="10" cm="1">
        <f t="array" ref="P13">IF(6-(COUNTBLANK(TabellG15[[#This Row],[P1]:[P6]]))&lt;4,SUM(TabellG15[[#This Row],[P1]:[P6]]),SUM(LARGE(TabellG15[[#This Row],[P1]:[P6]],{1,2,3,4})))</f>
        <v>126</v>
      </c>
      <c r="Q13" s="5">
        <f>IF(TabellG15[[#This Row],[Poeng Tellende]]="","",RANK(TabellG15[ [#This Row],[Poeng Tellende] ],TabellG15[Poeng Tellende],0))</f>
        <v>8</v>
      </c>
      <c r="R13" s="5">
        <f>TabellG15[[#This Row],[Poeng '#1]]</f>
        <v>32</v>
      </c>
      <c r="S13" s="5">
        <f>TabellG15[[#This Row],[Poeng '#2]]</f>
        <v>29</v>
      </c>
      <c r="T13" s="5">
        <f>TabellG15[[#This Row],[Poeng '#3]]</f>
        <v>26</v>
      </c>
      <c r="U13" s="5">
        <f>TabellG15[[#This Row],[Poeng '#4]]</f>
        <v>36</v>
      </c>
      <c r="V13" s="5">
        <f>TabellG15[[#This Row],[Poeng '#5]]</f>
        <v>29</v>
      </c>
      <c r="W13" s="5">
        <f>TabellG15[[#This Row],[Poeng '#6]]</f>
        <v>26</v>
      </c>
    </row>
    <row r="14" spans="1:23" x14ac:dyDescent="0.4">
      <c r="A14" t="s">
        <v>152</v>
      </c>
      <c r="B14" t="s">
        <v>17</v>
      </c>
      <c r="C14">
        <v>7</v>
      </c>
      <c r="D14" s="5">
        <f>IF(TabellG15[[#This Row],[Plassering '#1]]="","",VLOOKUP(TabellG15[[#This Row],[Plassering '#1]],Poeng[],2,FALSE))</f>
        <v>36</v>
      </c>
      <c r="E14" s="5">
        <v>8</v>
      </c>
      <c r="F14" s="5">
        <f>IF(TabellG15[[#This Row],[Plassering '#2]]="","",VLOOKUP(TabellG15[[#This Row],[Plassering '#2]],Poeng[],2,FALSE))</f>
        <v>32</v>
      </c>
      <c r="G14" s="5">
        <v>8</v>
      </c>
      <c r="H14" s="5">
        <f>IF(TabellG15[[#This Row],[Plassering '#3]]="","",VLOOKUP(TabellG15[[#This Row],[Plassering '#3]],Poeng[],2,FALSE))</f>
        <v>32</v>
      </c>
      <c r="I14" s="5">
        <v>10</v>
      </c>
      <c r="J14" s="5">
        <f>IF(TabellG15[[#This Row],[Plassering '#4]]="","",VLOOKUP(TabellG15[[#This Row],[Plassering '#4]],Poeng[],2,FALSE))</f>
        <v>26</v>
      </c>
      <c r="K14" s="5"/>
      <c r="L14" s="5" t="str">
        <f>IF(TabellG15[[#This Row],[Plassering '#5]]="","",VLOOKUP(TabellG15[[#This Row],[Plassering '#5]],Poeng[],2,FALSE))</f>
        <v/>
      </c>
      <c r="M14" s="5">
        <v>11</v>
      </c>
      <c r="N14" s="5">
        <f>IF(TabellG15[[#This Row],[Plassering '#6]]="","",VLOOKUP(TabellG15[[#This Row],[Plassering '#6]],Poeng[],2,FALSE))</f>
        <v>24</v>
      </c>
      <c r="O14" s="5" cm="1">
        <f t="array" ref="O14">IF(6-(COUNTBLANK(TabellG15[[#This Row],[P1]:[P6]]))&lt;4,"",SUM(LARGE(TabellG15[[#This Row],[P1]:[P6]],{1,2,3,4})))</f>
        <v>126</v>
      </c>
      <c r="P14" s="10" cm="1">
        <f t="array" ref="P14">IF(6-(COUNTBLANK(TabellG15[[#This Row],[P1]:[P6]]))&lt;4,SUM(TabellG15[[#This Row],[P1]:[P6]]),SUM(LARGE(TabellG15[[#This Row],[P1]:[P6]],{1,2,3,4})))</f>
        <v>126</v>
      </c>
      <c r="Q14" s="5">
        <f>IF(TabellG15[[#This Row],[Poeng Tellende]]="","",RANK(TabellG15[ [#This Row],[Poeng Tellende] ],TabellG15[Poeng Tellende],0))</f>
        <v>8</v>
      </c>
      <c r="R14" s="5">
        <f>TabellG15[[#This Row],[Poeng '#1]]</f>
        <v>36</v>
      </c>
      <c r="S14" s="5">
        <f>TabellG15[[#This Row],[Poeng '#2]]</f>
        <v>32</v>
      </c>
      <c r="T14" s="5">
        <f>TabellG15[[#This Row],[Poeng '#3]]</f>
        <v>32</v>
      </c>
      <c r="U14" s="5">
        <f>TabellG15[[#This Row],[Poeng '#4]]</f>
        <v>26</v>
      </c>
      <c r="V14" s="5" t="str">
        <f>TabellG15[[#This Row],[Poeng '#5]]</f>
        <v/>
      </c>
      <c r="W14" s="5">
        <f>TabellG15[[#This Row],[Poeng '#6]]</f>
        <v>24</v>
      </c>
    </row>
    <row r="15" spans="1:23" x14ac:dyDescent="0.4">
      <c r="A15" t="s">
        <v>154</v>
      </c>
      <c r="B15" t="s">
        <v>34</v>
      </c>
      <c r="C15">
        <v>9</v>
      </c>
      <c r="D15" s="5">
        <f>IF(TabellG15[[#This Row],[Plassering '#1]]="","",VLOOKUP(TabellG15[[#This Row],[Plassering '#1]],Poeng[],2,FALSE))</f>
        <v>29</v>
      </c>
      <c r="E15" s="5">
        <v>10</v>
      </c>
      <c r="F15" s="5">
        <f>IF(TabellG15[[#This Row],[Plassering '#2]]="","",VLOOKUP(TabellG15[[#This Row],[Plassering '#2]],Poeng[],2,FALSE))</f>
        <v>26</v>
      </c>
      <c r="G15" s="5">
        <v>11</v>
      </c>
      <c r="H15" s="5">
        <f>IF(TabellG15[[#This Row],[Plassering '#3]]="","",VLOOKUP(TabellG15[[#This Row],[Plassering '#3]],Poeng[],2,FALSE))</f>
        <v>24</v>
      </c>
      <c r="I15" s="5">
        <v>11</v>
      </c>
      <c r="J15" s="5">
        <f>IF(TabellG15[[#This Row],[Plassering '#4]]="","",VLOOKUP(TabellG15[[#This Row],[Plassering '#4]],Poeng[],2,FALSE))</f>
        <v>24</v>
      </c>
      <c r="K15" s="5">
        <v>11</v>
      </c>
      <c r="L15" s="5">
        <f>IF(TabellG15[[#This Row],[Plassering '#5]]="","",VLOOKUP(TabellG15[[#This Row],[Plassering '#5]],Poeng[],2,FALSE))</f>
        <v>24</v>
      </c>
      <c r="M15" s="5">
        <v>15</v>
      </c>
      <c r="N15" s="5">
        <f>IF(TabellG15[[#This Row],[Plassering '#6]]="","",VLOOKUP(TabellG15[[#This Row],[Plassering '#6]],Poeng[],2,FALSE))</f>
        <v>16</v>
      </c>
      <c r="O15" s="5" cm="1">
        <f t="array" ref="O15">IF(6-(COUNTBLANK(TabellG15[[#This Row],[P1]:[P6]]))&lt;4,"",SUM(LARGE(TabellG15[[#This Row],[P1]:[P6]],{1,2,3,4})))</f>
        <v>103</v>
      </c>
      <c r="P15" s="10" cm="1">
        <f t="array" ref="P15">IF(6-(COUNTBLANK(TabellG15[[#This Row],[P1]:[P6]]))&lt;4,SUM(TabellG15[[#This Row],[P1]:[P6]]),SUM(LARGE(TabellG15[[#This Row],[P1]:[P6]],{1,2,3,4})))</f>
        <v>103</v>
      </c>
      <c r="Q15" s="5">
        <f>IF(TabellG15[[#This Row],[Poeng Tellende]]="","",RANK(TabellG15[ [#This Row],[Poeng Tellende] ],TabellG15[Poeng Tellende],0))</f>
        <v>10</v>
      </c>
      <c r="R15" s="5">
        <f>TabellG15[[#This Row],[Poeng '#1]]</f>
        <v>29</v>
      </c>
      <c r="S15" s="5">
        <f>TabellG15[[#This Row],[Poeng '#2]]</f>
        <v>26</v>
      </c>
      <c r="T15" s="5">
        <f>TabellG15[[#This Row],[Poeng '#3]]</f>
        <v>24</v>
      </c>
      <c r="U15" s="5">
        <f>TabellG15[[#This Row],[Poeng '#4]]</f>
        <v>24</v>
      </c>
      <c r="V15" s="5">
        <f>TabellG15[[#This Row],[Poeng '#5]]</f>
        <v>24</v>
      </c>
      <c r="W15" s="5">
        <f>TabellG15[[#This Row],[Poeng '#6]]</f>
        <v>16</v>
      </c>
    </row>
    <row r="16" spans="1:23" x14ac:dyDescent="0.4">
      <c r="A16" t="s">
        <v>365</v>
      </c>
      <c r="B16" t="s">
        <v>6</v>
      </c>
      <c r="C16" s="5"/>
      <c r="D16" s="5" t="str">
        <f>IF(TabellG15[[#This Row],[Plassering '#1]]="","",VLOOKUP(TabellG15[[#This Row],[Plassering '#1]],Poeng[],2,FALSE))</f>
        <v/>
      </c>
      <c r="E16" s="5"/>
      <c r="F16" s="5" t="str">
        <f>IF(TabellG15[[#This Row],[Plassering '#2]]="","",VLOOKUP(TabellG15[[#This Row],[Plassering '#2]],Poeng[],2,FALSE))</f>
        <v/>
      </c>
      <c r="G16" s="5"/>
      <c r="H16" s="5" t="str">
        <f>IF(TabellG15[[#This Row],[Plassering '#3]]="","",VLOOKUP(TabellG15[[#This Row],[Plassering '#3]],Poeng[],2,FALSE))</f>
        <v/>
      </c>
      <c r="I16" s="5"/>
      <c r="J16" s="5" t="str">
        <f>IF(TabellG15[[#This Row],[Plassering '#4]]="","",VLOOKUP(TabellG15[[#This Row],[Plassering '#4]],Poeng[],2,FALSE))</f>
        <v/>
      </c>
      <c r="K16" s="5"/>
      <c r="L16" s="5" t="str">
        <f>IF(TabellG15[[#This Row],[Plassering '#5]]="","",VLOOKUP(TabellG15[[#This Row],[Plassering '#5]],Poeng[],2,FALSE))</f>
        <v/>
      </c>
      <c r="M16" s="5">
        <v>7</v>
      </c>
      <c r="N16" s="5">
        <f>IF(TabellG15[[#This Row],[Plassering '#6]]="","",VLOOKUP(TabellG15[[#This Row],[Plassering '#6]],Poeng[],2,FALSE))</f>
        <v>36</v>
      </c>
      <c r="O16" s="5" t="str" cm="1">
        <f t="array" ref="O16">IF(6-(COUNTBLANK(TabellG15[[#This Row],[P1]:[P6]]))&lt;4,"",SUM(LARGE(TabellG15[[#This Row],[P1]:[P6]],{1,2,3,4})))</f>
        <v/>
      </c>
      <c r="P16" s="10" cm="1">
        <f t="array" ref="P16">IF(6-(COUNTBLANK(TabellG15[[#This Row],[P1]:[P6]]))&lt;4,SUM(TabellG15[[#This Row],[P1]:[P6]]),SUM(LARGE(TabellG15[[#This Row],[P1]:[P6]],{1,2,3,4})))</f>
        <v>36</v>
      </c>
      <c r="Q16" s="5" t="str">
        <f>IF(TabellG15[[#This Row],[Poeng Tellende]]="","",RANK(TabellG15[ [#This Row],[Poeng Tellende] ],TabellG15[Poeng Tellende],0))</f>
        <v/>
      </c>
      <c r="R16" s="5" t="str">
        <f>TabellG15[[#This Row],[Poeng '#1]]</f>
        <v/>
      </c>
      <c r="S16" s="5" t="str">
        <f>TabellG15[[#This Row],[Poeng '#2]]</f>
        <v/>
      </c>
      <c r="T16" s="5" t="str">
        <f>TabellG15[[#This Row],[Poeng '#3]]</f>
        <v/>
      </c>
      <c r="U16" s="5" t="str">
        <f>TabellG15[[#This Row],[Poeng '#4]]</f>
        <v/>
      </c>
      <c r="V16" s="5" t="str">
        <f>TabellG15[[#This Row],[Poeng '#5]]</f>
        <v/>
      </c>
      <c r="W16" s="5">
        <f>TabellG15[[#This Row],[Poeng '#6]]</f>
        <v>36</v>
      </c>
    </row>
    <row r="17" spans="1:23" x14ac:dyDescent="0.4">
      <c r="A17" t="s">
        <v>366</v>
      </c>
      <c r="B17" t="s">
        <v>6</v>
      </c>
      <c r="C17" s="5"/>
      <c r="D17" s="5" t="str">
        <f>IF(TabellG15[[#This Row],[Plassering '#1]]="","",VLOOKUP(TabellG15[[#This Row],[Plassering '#1]],Poeng[],2,FALSE))</f>
        <v/>
      </c>
      <c r="E17" s="5"/>
      <c r="F17" s="5" t="str">
        <f>IF(TabellG15[[#This Row],[Plassering '#2]]="","",VLOOKUP(TabellG15[[#This Row],[Plassering '#2]],Poeng[],2,FALSE))</f>
        <v/>
      </c>
      <c r="G17" s="5"/>
      <c r="H17" s="5" t="str">
        <f>IF(TabellG15[[#This Row],[Plassering '#3]]="","",VLOOKUP(TabellG15[[#This Row],[Plassering '#3]],Poeng[],2,FALSE))</f>
        <v/>
      </c>
      <c r="I17" s="5"/>
      <c r="J17" s="5" t="str">
        <f>IF(TabellG15[[#This Row],[Plassering '#4]]="","",VLOOKUP(TabellG15[[#This Row],[Plassering '#4]],Poeng[],2,FALSE))</f>
        <v/>
      </c>
      <c r="K17" s="5"/>
      <c r="L17" s="5" t="str">
        <f>IF(TabellG15[[#This Row],[Plassering '#5]]="","",VLOOKUP(TabellG15[[#This Row],[Plassering '#5]],Poeng[],2,FALSE))</f>
        <v/>
      </c>
      <c r="M17" s="5">
        <v>8</v>
      </c>
      <c r="N17" s="5">
        <f>IF(TabellG15[[#This Row],[Plassering '#6]]="","",VLOOKUP(TabellG15[[#This Row],[Plassering '#6]],Poeng[],2,FALSE))</f>
        <v>32</v>
      </c>
      <c r="O17" s="5" t="str" cm="1">
        <f t="array" ref="O17">IF(6-(COUNTBLANK(TabellG15[[#This Row],[P1]:[P6]]))&lt;4,"",SUM(LARGE(TabellG15[[#This Row],[P1]:[P6]],{1,2,3,4})))</f>
        <v/>
      </c>
      <c r="P17" s="10" cm="1">
        <f t="array" ref="P17">IF(6-(COUNTBLANK(TabellG15[[#This Row],[P1]:[P6]]))&lt;4,SUM(TabellG15[[#This Row],[P1]:[P6]]),SUM(LARGE(TabellG15[[#This Row],[P1]:[P6]],{1,2,3,4})))</f>
        <v>32</v>
      </c>
      <c r="Q17" s="5" t="str">
        <f>IF(TabellG15[[#This Row],[Poeng Tellende]]="","",RANK(TabellG15[ [#This Row],[Poeng Tellende] ],TabellG15[Poeng Tellende],0))</f>
        <v/>
      </c>
      <c r="R17" s="5" t="str">
        <f>TabellG15[[#This Row],[Poeng '#1]]</f>
        <v/>
      </c>
      <c r="S17" s="5" t="str">
        <f>TabellG15[[#This Row],[Poeng '#2]]</f>
        <v/>
      </c>
      <c r="T17" s="5" t="str">
        <f>TabellG15[[#This Row],[Poeng '#3]]</f>
        <v/>
      </c>
      <c r="U17" s="5" t="str">
        <f>TabellG15[[#This Row],[Poeng '#4]]</f>
        <v/>
      </c>
      <c r="V17" s="5" t="str">
        <f>TabellG15[[#This Row],[Poeng '#5]]</f>
        <v/>
      </c>
      <c r="W17" s="5">
        <f>TabellG15[[#This Row],[Poeng '#6]]</f>
        <v>32</v>
      </c>
    </row>
    <row r="18" spans="1:23" x14ac:dyDescent="0.4">
      <c r="A18" t="s">
        <v>360</v>
      </c>
      <c r="B18" t="s">
        <v>8</v>
      </c>
      <c r="C18" s="5"/>
      <c r="D18" s="5" t="str">
        <f>IF(TabellG15[[#This Row],[Plassering '#1]]="","",VLOOKUP(TabellG15[[#This Row],[Plassering '#1]],Poeng[],2,FALSE))</f>
        <v/>
      </c>
      <c r="E18" s="5"/>
      <c r="F18" s="5" t="str">
        <f>IF(TabellG15[[#This Row],[Plassering '#2]]="","",VLOOKUP(TabellG15[[#This Row],[Plassering '#2]],Poeng[],2,FALSE))</f>
        <v/>
      </c>
      <c r="G18" s="5"/>
      <c r="H18" s="5" t="str">
        <f>IF(TabellG15[[#This Row],[Plassering '#3]]="","",VLOOKUP(TabellG15[[#This Row],[Plassering '#3]],Poeng[],2,FALSE))</f>
        <v/>
      </c>
      <c r="I18" s="5">
        <v>9</v>
      </c>
      <c r="J18" s="5">
        <f>IF(TabellG15[[#This Row],[Plassering '#4]]="","",VLOOKUP(TabellG15[[#This Row],[Plassering '#4]],Poeng[],2,FALSE))</f>
        <v>29</v>
      </c>
      <c r="K18" s="5"/>
      <c r="L18" s="5" t="str">
        <f>IF(TabellG15[[#This Row],[Plassering '#5]]="","",VLOOKUP(TabellG15[[#This Row],[Plassering '#5]],Poeng[],2,FALSE))</f>
        <v/>
      </c>
      <c r="M18" s="5">
        <v>9</v>
      </c>
      <c r="N18" s="5">
        <f>IF(TabellG15[[#This Row],[Plassering '#6]]="","",VLOOKUP(TabellG15[[#This Row],[Plassering '#6]],Poeng[],2,FALSE))</f>
        <v>29</v>
      </c>
      <c r="O18" s="5" t="str" cm="1">
        <f t="array" ref="O18">IF(6-(COUNTBLANK(TabellG15[[#This Row],[P1]:[P6]]))&lt;4,"",SUM(LARGE(TabellG15[[#This Row],[P1]:[P6]],{1,2,3,4})))</f>
        <v/>
      </c>
      <c r="P18" s="10" cm="1">
        <f t="array" ref="P18">IF(6-(COUNTBLANK(TabellG15[[#This Row],[P1]:[P6]]))&lt;4,SUM(TabellG15[[#This Row],[P1]:[P6]]),SUM(LARGE(TabellG15[[#This Row],[P1]:[P6]],{1,2,3,4})))</f>
        <v>58</v>
      </c>
      <c r="Q18" s="5" t="str">
        <f>IF(TabellG15[[#This Row],[Poeng Tellende]]="","",RANK(TabellG15[ [#This Row],[Poeng Tellende] ],TabellG15[Poeng Tellende],0))</f>
        <v/>
      </c>
      <c r="R18" s="5" t="str">
        <f>TabellG15[[#This Row],[Poeng '#1]]</f>
        <v/>
      </c>
      <c r="S18" s="5" t="str">
        <f>TabellG15[[#This Row],[Poeng '#2]]</f>
        <v/>
      </c>
      <c r="T18" s="5" t="str">
        <f>TabellG15[[#This Row],[Poeng '#3]]</f>
        <v/>
      </c>
      <c r="U18" s="5">
        <f>TabellG15[[#This Row],[Poeng '#4]]</f>
        <v>29</v>
      </c>
      <c r="V18" s="5" t="str">
        <f>TabellG15[[#This Row],[Poeng '#5]]</f>
        <v/>
      </c>
      <c r="W18" s="5">
        <f>TabellG15[[#This Row],[Poeng '#6]]</f>
        <v>29</v>
      </c>
    </row>
    <row r="19" spans="1:23" x14ac:dyDescent="0.4">
      <c r="A19" t="s">
        <v>286</v>
      </c>
      <c r="B19" t="s">
        <v>287</v>
      </c>
      <c r="C19" s="5"/>
      <c r="D19" s="5" t="str">
        <f>IF(TabellG15[[#This Row],[Plassering '#1]]="","",VLOOKUP(TabellG15[[#This Row],[Plassering '#1]],Poeng[],2,FALSE))</f>
        <v/>
      </c>
      <c r="E19" s="5"/>
      <c r="F19" s="5" t="str">
        <f>IF(TabellG15[[#This Row],[Plassering '#2]]="","",VLOOKUP(TabellG15[[#This Row],[Plassering '#2]],Poeng[],2,FALSE))</f>
        <v/>
      </c>
      <c r="G19" s="5">
        <v>8</v>
      </c>
      <c r="H19" s="5">
        <f>IF(TabellG15[[#This Row],[Plassering '#3]]="","",VLOOKUP(TabellG15[[#This Row],[Plassering '#3]],Poeng[],2,FALSE))</f>
        <v>32</v>
      </c>
      <c r="I19" s="5">
        <v>6</v>
      </c>
      <c r="J19" s="5">
        <f>IF(TabellG15[[#This Row],[Plassering '#4]]="","",VLOOKUP(TabellG15[[#This Row],[Plassering '#4]],Poeng[],2,FALSE))</f>
        <v>40</v>
      </c>
      <c r="K19" s="5"/>
      <c r="L19" s="5" t="str">
        <f>IF(TabellG15[[#This Row],[Plassering '#5]]="","",VLOOKUP(TabellG15[[#This Row],[Plassering '#5]],Poeng[],2,FALSE))</f>
        <v/>
      </c>
      <c r="M19" s="5">
        <v>12</v>
      </c>
      <c r="N19" s="5">
        <f>IF(TabellG15[[#This Row],[Plassering '#6]]="","",VLOOKUP(TabellG15[[#This Row],[Plassering '#6]],Poeng[],2,FALSE))</f>
        <v>22</v>
      </c>
      <c r="O19" s="5" t="str" cm="1">
        <f t="array" ref="O19">IF(6-(COUNTBLANK(TabellG15[[#This Row],[P1]:[P6]]))&lt;4,"",SUM(LARGE(TabellG15[[#This Row],[P1]:[P6]],{1,2,3,4})))</f>
        <v/>
      </c>
      <c r="P19" s="10" cm="1">
        <f t="array" ref="P19">IF(6-(COUNTBLANK(TabellG15[[#This Row],[P1]:[P6]]))&lt;4,SUM(TabellG15[[#This Row],[P1]:[P6]]),SUM(LARGE(TabellG15[[#This Row],[P1]:[P6]],{1,2,3,4})))</f>
        <v>94</v>
      </c>
      <c r="Q19" s="5" t="str">
        <f>IF(TabellG15[[#This Row],[Poeng Tellende]]="","",RANK(TabellG15[ [#This Row],[Poeng Tellende] ],TabellG15[Poeng Tellende],0))</f>
        <v/>
      </c>
      <c r="R19" s="5" t="str">
        <f>TabellG15[[#This Row],[Poeng '#1]]</f>
        <v/>
      </c>
      <c r="S19" s="5" t="str">
        <f>TabellG15[[#This Row],[Poeng '#2]]</f>
        <v/>
      </c>
      <c r="T19" s="5">
        <f>TabellG15[[#This Row],[Poeng '#3]]</f>
        <v>32</v>
      </c>
      <c r="U19" s="5">
        <f>TabellG15[[#This Row],[Poeng '#4]]</f>
        <v>40</v>
      </c>
      <c r="V19" s="5" t="str">
        <f>TabellG15[[#This Row],[Poeng '#5]]</f>
        <v/>
      </c>
      <c r="W19" s="5">
        <f>TabellG15[[#This Row],[Poeng '#6]]</f>
        <v>22</v>
      </c>
    </row>
    <row r="20" spans="1:23" x14ac:dyDescent="0.4">
      <c r="A20" t="s">
        <v>361</v>
      </c>
      <c r="B20" t="s">
        <v>8</v>
      </c>
      <c r="C20" s="5"/>
      <c r="D20" s="5" t="str">
        <f>IF(TabellG15[[#This Row],[Plassering '#1]]="","",VLOOKUP(TabellG15[[#This Row],[Plassering '#1]],Poeng[],2,FALSE))</f>
        <v/>
      </c>
      <c r="E20" s="5"/>
      <c r="F20" s="5" t="str">
        <f>IF(TabellG15[[#This Row],[Plassering '#2]]="","",VLOOKUP(TabellG15[[#This Row],[Plassering '#2]],Poeng[],2,FALSE))</f>
        <v/>
      </c>
      <c r="G20" s="5"/>
      <c r="H20" s="5" t="str">
        <f>IF(TabellG15[[#This Row],[Plassering '#3]]="","",VLOOKUP(TabellG15[[#This Row],[Plassering '#3]],Poeng[],2,FALSE))</f>
        <v/>
      </c>
      <c r="I20" s="5">
        <v>12</v>
      </c>
      <c r="J20" s="5">
        <f>IF(TabellG15[[#This Row],[Plassering '#4]]="","",VLOOKUP(TabellG15[[#This Row],[Plassering '#4]],Poeng[],2,FALSE))</f>
        <v>22</v>
      </c>
      <c r="K20" s="5"/>
      <c r="L20" s="5" t="str">
        <f>IF(TabellG15[[#This Row],[Plassering '#5]]="","",VLOOKUP(TabellG15[[#This Row],[Plassering '#5]],Poeng[],2,FALSE))</f>
        <v/>
      </c>
      <c r="M20" s="5">
        <v>13</v>
      </c>
      <c r="N20" s="5">
        <f>IF(TabellG15[[#This Row],[Plassering '#6]]="","",VLOOKUP(TabellG15[[#This Row],[Plassering '#6]],Poeng[],2,FALSE))</f>
        <v>20</v>
      </c>
      <c r="O20" s="5" t="str" cm="1">
        <f t="array" ref="O20">IF(6-(COUNTBLANK(TabellG15[[#This Row],[P1]:[P6]]))&lt;4,"",SUM(LARGE(TabellG15[[#This Row],[P1]:[P6]],{1,2,3,4})))</f>
        <v/>
      </c>
      <c r="P20" s="10" cm="1">
        <f t="array" ref="P20">IF(6-(COUNTBLANK(TabellG15[[#This Row],[P1]:[P6]]))&lt;4,SUM(TabellG15[[#This Row],[P1]:[P6]]),SUM(LARGE(TabellG15[[#This Row],[P1]:[P6]],{1,2,3,4})))</f>
        <v>42</v>
      </c>
      <c r="Q20" s="5" t="str">
        <f>IF(TabellG15[[#This Row],[Poeng Tellende]]="","",RANK(TabellG15[ [#This Row],[Poeng Tellende] ],TabellG15[Poeng Tellende],0))</f>
        <v/>
      </c>
      <c r="R20" s="5" t="str">
        <f>TabellG15[[#This Row],[Poeng '#1]]</f>
        <v/>
      </c>
      <c r="S20" s="5" t="str">
        <f>TabellG15[[#This Row],[Poeng '#2]]</f>
        <v/>
      </c>
      <c r="T20" s="5" t="str">
        <f>TabellG15[[#This Row],[Poeng '#3]]</f>
        <v/>
      </c>
      <c r="U20" s="5">
        <f>TabellG15[[#This Row],[Poeng '#4]]</f>
        <v>22</v>
      </c>
      <c r="V20" s="5" t="str">
        <f>TabellG15[[#This Row],[Poeng '#5]]</f>
        <v/>
      </c>
      <c r="W20" s="5">
        <f>TabellG15[[#This Row],[Poeng '#6]]</f>
        <v>20</v>
      </c>
    </row>
    <row r="21" spans="1:23" x14ac:dyDescent="0.4">
      <c r="A21" t="s">
        <v>359</v>
      </c>
      <c r="B21" t="s">
        <v>8</v>
      </c>
      <c r="C21" s="5"/>
      <c r="D21" s="5" t="str">
        <f>IF(TabellG15[[#This Row],[Plassering '#1]]="","",VLOOKUP(TabellG15[[#This Row],[Plassering '#1]],Poeng[],2,FALSE))</f>
        <v/>
      </c>
      <c r="E21" s="5"/>
      <c r="F21" s="5" t="str">
        <f>IF(TabellG15[[#This Row],[Plassering '#2]]="","",VLOOKUP(TabellG15[[#This Row],[Plassering '#2]],Poeng[],2,FALSE))</f>
        <v/>
      </c>
      <c r="G21" s="5"/>
      <c r="H21" s="5" t="str">
        <f>IF(TabellG15[[#This Row],[Plassering '#3]]="","",VLOOKUP(TabellG15[[#This Row],[Plassering '#3]],Poeng[],2,FALSE))</f>
        <v/>
      </c>
      <c r="I21" s="5">
        <v>8</v>
      </c>
      <c r="J21" s="5">
        <f>IF(TabellG15[[#This Row],[Plassering '#4]]="","",VLOOKUP(TabellG15[[#This Row],[Plassering '#4]],Poeng[],2,FALSE))</f>
        <v>32</v>
      </c>
      <c r="K21" s="5"/>
      <c r="L21" s="5" t="str">
        <f>IF(TabellG15[[#This Row],[Plassering '#5]]="","",VLOOKUP(TabellG15[[#This Row],[Plassering '#5]],Poeng[],2,FALSE))</f>
        <v/>
      </c>
      <c r="M21" s="5">
        <v>14</v>
      </c>
      <c r="N21" s="5">
        <f>IF(TabellG15[[#This Row],[Plassering '#6]]="","",VLOOKUP(TabellG15[[#This Row],[Plassering '#6]],Poeng[],2,FALSE))</f>
        <v>18</v>
      </c>
      <c r="O21" s="5" t="str" cm="1">
        <f t="array" ref="O21">IF(6-(COUNTBLANK(TabellG15[[#This Row],[P1]:[P6]]))&lt;4,"",SUM(LARGE(TabellG15[[#This Row],[P1]:[P6]],{1,2,3,4})))</f>
        <v/>
      </c>
      <c r="P21" s="10" cm="1">
        <f t="array" ref="P21">IF(6-(COUNTBLANK(TabellG15[[#This Row],[P1]:[P6]]))&lt;4,SUM(TabellG15[[#This Row],[P1]:[P6]]),SUM(LARGE(TabellG15[[#This Row],[P1]:[P6]],{1,2,3,4})))</f>
        <v>50</v>
      </c>
      <c r="Q21" s="5" t="str">
        <f>IF(TabellG15[[#This Row],[Poeng Tellende]]="","",RANK(TabellG15[ [#This Row],[Poeng Tellende] ],TabellG15[Poeng Tellende],0))</f>
        <v/>
      </c>
      <c r="R21" s="5" t="str">
        <f>TabellG15[[#This Row],[Poeng '#1]]</f>
        <v/>
      </c>
      <c r="S21" s="5" t="str">
        <f>TabellG15[[#This Row],[Poeng '#2]]</f>
        <v/>
      </c>
      <c r="T21" s="5" t="str">
        <f>TabellG15[[#This Row],[Poeng '#3]]</f>
        <v/>
      </c>
      <c r="U21" s="5">
        <f>TabellG15[[#This Row],[Poeng '#4]]</f>
        <v>32</v>
      </c>
      <c r="V21" s="5" t="str">
        <f>TabellG15[[#This Row],[Poeng '#5]]</f>
        <v/>
      </c>
      <c r="W21" s="5">
        <f>TabellG15[[#This Row],[Poeng '#6]]</f>
        <v>18</v>
      </c>
    </row>
    <row r="22" spans="1:23" x14ac:dyDescent="0.4">
      <c r="A22" t="s">
        <v>238</v>
      </c>
      <c r="B22" t="s">
        <v>239</v>
      </c>
      <c r="C22" s="5"/>
      <c r="D22" s="5" t="str">
        <f>IF(TabellG15[[#This Row],[Plassering '#1]]="","",VLOOKUP(TabellG15[[#This Row],[Plassering '#1]],Poeng[],2,FALSE))</f>
        <v/>
      </c>
      <c r="E22" s="5">
        <v>3</v>
      </c>
      <c r="F22" s="5">
        <f>IF(TabellG15[[#This Row],[Plassering '#2]]="","",VLOOKUP(TabellG15[[#This Row],[Plassering '#2]],Poeng[],2,FALSE))</f>
        <v>60</v>
      </c>
      <c r="G22" s="5"/>
      <c r="H22" s="5" t="str">
        <f>IF(TabellG15[[#This Row],[Plassering '#3]]="","",VLOOKUP(TabellG15[[#This Row],[Plassering '#3]],Poeng[],2,FALSE))</f>
        <v/>
      </c>
      <c r="I22" s="5"/>
      <c r="J22" s="5" t="str">
        <f>IF(TabellG15[[#This Row],[Plassering '#4]]="","",VLOOKUP(TabellG15[[#This Row],[Plassering '#4]],Poeng[],2,FALSE))</f>
        <v/>
      </c>
      <c r="K22" s="5">
        <v>4</v>
      </c>
      <c r="L22" s="5">
        <f>IF(TabellG15[[#This Row],[Plassering '#5]]="","",VLOOKUP(TabellG15[[#This Row],[Plassering '#5]],Poeng[],2,FALSE))</f>
        <v>50</v>
      </c>
      <c r="M22" s="5"/>
      <c r="N22" s="5" t="str">
        <f>IF(TabellG15[[#This Row],[Plassering '#6]]="","",VLOOKUP(TabellG15[[#This Row],[Plassering '#6]],Poeng[],2,FALSE))</f>
        <v/>
      </c>
      <c r="O22" s="5" t="str" cm="1">
        <f t="array" ref="O22">IF(6-(COUNTBLANK(TabellG15[[#This Row],[P1]:[P6]]))&lt;4,"",SUM(LARGE(TabellG15[[#This Row],[P1]:[P6]],{1,2,3,4})))</f>
        <v/>
      </c>
      <c r="P22" s="10" cm="1">
        <f t="array" ref="P22">IF(6-(COUNTBLANK(TabellG15[[#This Row],[P1]:[P6]]))&lt;4,SUM(TabellG15[[#This Row],[P1]:[P6]]),SUM(LARGE(TabellG15[[#This Row],[P1]:[P6]],{1,2,3,4})))</f>
        <v>110</v>
      </c>
      <c r="Q22" s="5" t="str">
        <f>IF(TabellG15[[#This Row],[Poeng Tellende]]="","",RANK(TabellG15[ [#This Row],[Poeng Tellende] ],TabellG15[Poeng Tellende],0))</f>
        <v/>
      </c>
      <c r="R22" s="5" t="str">
        <f>TabellG15[[#This Row],[Poeng '#1]]</f>
        <v/>
      </c>
      <c r="S22" s="5">
        <f>TabellG15[[#This Row],[Poeng '#2]]</f>
        <v>60</v>
      </c>
      <c r="T22" s="5" t="str">
        <f>TabellG15[[#This Row],[Poeng '#3]]</f>
        <v/>
      </c>
      <c r="U22" s="5" t="str">
        <f>TabellG15[[#This Row],[Poeng '#4]]</f>
        <v/>
      </c>
      <c r="V22" s="5">
        <f>TabellG15[[#This Row],[Poeng '#5]]</f>
        <v>50</v>
      </c>
      <c r="W22" s="5" t="str">
        <f>TabellG15[[#This Row],[Poeng '#6]]</f>
        <v/>
      </c>
    </row>
    <row r="23" spans="1:23" x14ac:dyDescent="0.4">
      <c r="A23" t="s">
        <v>340</v>
      </c>
      <c r="B23" t="s">
        <v>325</v>
      </c>
      <c r="C23" s="5"/>
      <c r="D23" s="5" t="str">
        <f>IF(TabellG15[[#This Row],[Plassering '#1]]="","",VLOOKUP(TabellG15[[#This Row],[Plassering '#1]],Poeng[],2,FALSE))</f>
        <v/>
      </c>
      <c r="E23" s="5"/>
      <c r="F23" s="5" t="str">
        <f>IF(TabellG15[[#This Row],[Plassering '#2]]="","",VLOOKUP(TabellG15[[#This Row],[Plassering '#2]],Poeng[],2,FALSE))</f>
        <v/>
      </c>
      <c r="G23" s="5"/>
      <c r="H23" s="5" t="str">
        <f>IF(TabellG15[[#This Row],[Plassering '#3]]="","",VLOOKUP(TabellG15[[#This Row],[Plassering '#3]],Poeng[],2,FALSE))</f>
        <v/>
      </c>
      <c r="I23" s="5"/>
      <c r="J23" s="5" t="str">
        <f>IF(TabellG15[[#This Row],[Plassering '#4]]="","",VLOOKUP(TabellG15[[#This Row],[Plassering '#4]],Poeng[],2,FALSE))</f>
        <v/>
      </c>
      <c r="K23" s="5">
        <v>10</v>
      </c>
      <c r="L23" s="5">
        <f>IF(TabellG15[[#This Row],[Plassering '#5]]="","",VLOOKUP(TabellG15[[#This Row],[Plassering '#5]],Poeng[],2,FALSE))</f>
        <v>26</v>
      </c>
      <c r="M23" s="5"/>
      <c r="N23" s="5" t="str">
        <f>IF(TabellG15[[#This Row],[Plassering '#6]]="","",VLOOKUP(TabellG15[[#This Row],[Plassering '#6]],Poeng[],2,FALSE))</f>
        <v/>
      </c>
      <c r="O23" s="5" t="str" cm="1">
        <f t="array" ref="O23">IF(6-(COUNTBLANK(TabellG15[[#This Row],[P1]:[P6]]))&lt;4,"",SUM(LARGE(TabellG15[[#This Row],[P1]:[P6]],{1,2,3,4})))</f>
        <v/>
      </c>
      <c r="P23" s="10" cm="1">
        <f t="array" ref="P23">IF(6-(COUNTBLANK(TabellG15[[#This Row],[P1]:[P6]]))&lt;4,SUM(TabellG15[[#This Row],[P1]:[P6]]),SUM(LARGE(TabellG15[[#This Row],[P1]:[P6]],{1,2,3,4})))</f>
        <v>26</v>
      </c>
      <c r="Q23" s="5" t="str">
        <f>IF(TabellG15[[#This Row],[Poeng Tellende]]="","",RANK(TabellG15[ [#This Row],[Poeng Tellende] ],TabellG15[Poeng Tellende],0))</f>
        <v/>
      </c>
      <c r="R23" s="5" t="str">
        <f>TabellG15[[#This Row],[Poeng '#1]]</f>
        <v/>
      </c>
      <c r="S23" s="5" t="str">
        <f>TabellG15[[#This Row],[Poeng '#2]]</f>
        <v/>
      </c>
      <c r="T23" s="5" t="str">
        <f>TabellG15[[#This Row],[Poeng '#3]]</f>
        <v/>
      </c>
      <c r="U23" s="5" t="str">
        <f>TabellG15[[#This Row],[Poeng '#4]]</f>
        <v/>
      </c>
      <c r="V23" s="5">
        <f>TabellG15[[#This Row],[Poeng '#5]]</f>
        <v>26</v>
      </c>
      <c r="W23" s="5" t="str">
        <f>TabellG15[[#This Row],[Poeng '#6]]</f>
        <v/>
      </c>
    </row>
    <row r="24" spans="1:23" x14ac:dyDescent="0.4">
      <c r="A24" t="s">
        <v>241</v>
      </c>
      <c r="B24" t="s">
        <v>242</v>
      </c>
      <c r="C24" s="5"/>
      <c r="D24" s="5" t="str">
        <f>IF(TabellG15[[#This Row],[Plassering '#1]]="","",VLOOKUP(TabellG15[[#This Row],[Plassering '#1]],Poeng[],2,FALSE))</f>
        <v/>
      </c>
      <c r="E24" s="5">
        <v>11</v>
      </c>
      <c r="F24" s="5">
        <f>IF(TabellG15[[#This Row],[Plassering '#2]]="","",VLOOKUP(TabellG15[[#This Row],[Plassering '#2]],Poeng[],2,FALSE))</f>
        <v>24</v>
      </c>
      <c r="G24" s="5"/>
      <c r="H24" s="5" t="str">
        <f>IF(TabellG15[[#This Row],[Plassering '#3]]="","",VLOOKUP(TabellG15[[#This Row],[Plassering '#3]],Poeng[],2,FALSE))</f>
        <v/>
      </c>
      <c r="I24" s="5"/>
      <c r="J24" s="5" t="str">
        <f>IF(TabellG15[[#This Row],[Plassering '#4]]="","",VLOOKUP(TabellG15[[#This Row],[Plassering '#4]],Poeng[],2,FALSE))</f>
        <v/>
      </c>
      <c r="K24" s="5"/>
      <c r="L24" s="5" t="str">
        <f>IF(TabellG15[[#This Row],[Plassering '#5]]="","",VLOOKUP(TabellG15[[#This Row],[Plassering '#5]],Poeng[],2,FALSE))</f>
        <v/>
      </c>
      <c r="M24" s="5"/>
      <c r="N24" s="5" t="str">
        <f>IF(TabellG15[[#This Row],[Plassering '#6]]="","",VLOOKUP(TabellG15[[#This Row],[Plassering '#6]],Poeng[],2,FALSE))</f>
        <v/>
      </c>
      <c r="O24" s="5" t="str" cm="1">
        <f t="array" ref="O24">IF(6-(COUNTBLANK(TabellG15[[#This Row],[P1]:[P6]]))&lt;4,"",SUM(LARGE(TabellG15[[#This Row],[P1]:[P6]],{1,2,3,4})))</f>
        <v/>
      </c>
      <c r="P24" s="10" cm="1">
        <f t="array" ref="P24">IF(6-(COUNTBLANK(TabellG15[[#This Row],[P1]:[P6]]))&lt;4,SUM(TabellG15[[#This Row],[P1]:[P6]]),SUM(LARGE(TabellG15[[#This Row],[P1]:[P6]],{1,2,3,4})))</f>
        <v>24</v>
      </c>
      <c r="Q24" s="5" t="str">
        <f>IF(TabellG15[[#This Row],[Poeng Tellende]]="","",RANK(TabellG15[ [#This Row],[Poeng Tellende] ],TabellG15[Poeng Tellende],0))</f>
        <v/>
      </c>
      <c r="R24" s="5" t="str">
        <f>TabellG15[[#This Row],[Poeng '#1]]</f>
        <v/>
      </c>
      <c r="S24" s="5">
        <f>TabellG15[[#This Row],[Poeng '#2]]</f>
        <v>24</v>
      </c>
      <c r="T24" s="5" t="str">
        <f>TabellG15[[#This Row],[Poeng '#3]]</f>
        <v/>
      </c>
      <c r="U24" s="5" t="str">
        <f>TabellG15[[#This Row],[Poeng '#4]]</f>
        <v/>
      </c>
      <c r="V24" s="5" t="str">
        <f>TabellG15[[#This Row],[Poeng '#5]]</f>
        <v/>
      </c>
      <c r="W24" s="5" t="str">
        <f>TabellG15[[#This Row],[Poeng '#6]]</f>
        <v/>
      </c>
    </row>
    <row r="25" spans="1:23" x14ac:dyDescent="0.4">
      <c r="A25"/>
      <c r="B25"/>
      <c r="C25" s="5"/>
      <c r="D25" s="5" t="str">
        <f>IF(TabellG15[[#This Row],[Plassering '#1]]="","",VLOOKUP(TabellG15[[#This Row],[Plassering '#1]],Poeng[],2,FALSE))</f>
        <v/>
      </c>
      <c r="E25" s="5"/>
      <c r="F25" s="5" t="str">
        <f>IF(TabellG15[[#This Row],[Plassering '#2]]="","",VLOOKUP(TabellG15[[#This Row],[Plassering '#2]],Poeng[],2,FALSE))</f>
        <v/>
      </c>
      <c r="G25" s="5"/>
      <c r="H25" s="5" t="str">
        <f>IF(TabellG15[[#This Row],[Plassering '#3]]="","",VLOOKUP(TabellG15[[#This Row],[Plassering '#3]],Poeng[],2,FALSE))</f>
        <v/>
      </c>
      <c r="I25" s="5"/>
      <c r="J25" s="5" t="str">
        <f>IF(TabellG15[[#This Row],[Plassering '#4]]="","",VLOOKUP(TabellG15[[#This Row],[Plassering '#4]],Poeng[],2,FALSE))</f>
        <v/>
      </c>
      <c r="K25" s="5"/>
      <c r="L25" s="5" t="str">
        <f>IF(TabellG15[[#This Row],[Plassering '#5]]="","",VLOOKUP(TabellG15[[#This Row],[Plassering '#5]],Poeng[],2,FALSE))</f>
        <v/>
      </c>
      <c r="M25" s="5"/>
      <c r="N25" s="5" t="str">
        <f>IF(TabellG15[[#This Row],[Plassering '#6]]="","",VLOOKUP(TabellG15[[#This Row],[Plassering '#6]],Poeng[],2,FALSE))</f>
        <v/>
      </c>
      <c r="O25" s="5" t="str" cm="1">
        <f t="array" ref="O25">IF(6-(COUNTBLANK(TabellG15[[#This Row],[P1]:[P6]]))&lt;4,"",SUM(LARGE(TabellG15[[#This Row],[P1]:[P6]],{1,2,3,4})))</f>
        <v/>
      </c>
      <c r="P25" s="10" cm="1">
        <f t="array" ref="P25">IF(6-(COUNTBLANK(TabellG15[[#This Row],[P1]:[P6]]))&lt;4,SUM(TabellG15[[#This Row],[P1]:[P6]]),SUM(LARGE(TabellG15[[#This Row],[P1]:[P6]],{1,2,3,4})))</f>
        <v>0</v>
      </c>
      <c r="Q25" s="5" t="str">
        <f>IF(TabellG15[[#This Row],[Poeng Tellende]]="","",RANK(TabellG15[ [#This Row],[Poeng Tellende] ],TabellG15[Poeng Tellende],0))</f>
        <v/>
      </c>
      <c r="R25" s="5" t="str">
        <f>TabellG15[[#This Row],[Poeng '#1]]</f>
        <v/>
      </c>
      <c r="S25" s="5" t="str">
        <f>TabellG15[[#This Row],[Poeng '#2]]</f>
        <v/>
      </c>
      <c r="T25" s="5" t="str">
        <f>TabellG15[[#This Row],[Poeng '#3]]</f>
        <v/>
      </c>
      <c r="U25" s="5" t="str">
        <f>TabellG15[[#This Row],[Poeng '#4]]</f>
        <v/>
      </c>
      <c r="V25" s="5" t="str">
        <f>TabellG15[[#This Row],[Poeng '#5]]</f>
        <v/>
      </c>
      <c r="W25" s="5" t="str">
        <f>TabellG15[[#This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CF6F0-9516-FB42-981A-5F6F9F2D8D32}">
  <dimension ref="A1:W28"/>
  <sheetViews>
    <sheetView workbookViewId="0">
      <selection activeCell="M17" sqref="M17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215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156</v>
      </c>
      <c r="B6" t="s">
        <v>6</v>
      </c>
      <c r="C6">
        <v>2</v>
      </c>
      <c r="D6" s="5">
        <f>IF(TabellG16[[#This Row],[Plassering '#1]]="","",VLOOKUP(TabellG16[[#This Row],[Plassering '#1]],Poeng[],2,FALSE))</f>
        <v>80</v>
      </c>
      <c r="E6" s="5">
        <v>2</v>
      </c>
      <c r="F6" s="5">
        <f>IF(TabellG16[[#This Row],[Plassering '#2]]="","",VLOOKUP(TabellG16[[#This Row],[Plassering '#2]],Poeng[],2,FALSE))</f>
        <v>80</v>
      </c>
      <c r="G6" s="5">
        <v>1</v>
      </c>
      <c r="H6" s="5">
        <f>IF(TabellG16[[#This Row],[Plassering '#3]]="","",VLOOKUP(TabellG16[[#This Row],[Plassering '#3]],Poeng[],2,FALSE))</f>
        <v>100</v>
      </c>
      <c r="I6" s="5">
        <v>2</v>
      </c>
      <c r="J6" s="5">
        <f>IF(TabellG16[[#This Row],[Plassering '#4]]="","",VLOOKUP(TabellG16[[#This Row],[Plassering '#4]],Poeng[],2,FALSE))</f>
        <v>80</v>
      </c>
      <c r="K6" s="5">
        <v>2</v>
      </c>
      <c r="L6" s="5">
        <f>IF(TabellG16[[#This Row],[Plassering '#5]]="","",VLOOKUP(TabellG16[[#This Row],[Plassering '#5]],Poeng[],2,FALSE))</f>
        <v>80</v>
      </c>
      <c r="M6" s="5">
        <v>1</v>
      </c>
      <c r="N6" s="5">
        <f>IF(TabellG16[[#This Row],[Plassering '#6]]="","",VLOOKUP(TabellG16[[#This Row],[Plassering '#6]],Poeng[],2,FALSE))</f>
        <v>100</v>
      </c>
      <c r="O6" s="5" cm="1">
        <f t="array" ref="O6">IF(6-(COUNTBLANK(TabellG16[[#This Row],[P1]:[P6]]))&lt;4,"",SUM(LARGE(TabellG16[[#This Row],[P1]:[P6]],{1,2,3,4})))</f>
        <v>360</v>
      </c>
      <c r="P6" s="10" cm="1">
        <f t="array" ref="P6">IF(6-(COUNTBLANK(TabellG16[[#This Row],[P1]:[P6]]))&lt;4,SUM(TabellG16[[#This Row],[P1]:[P6]]),SUM(LARGE(TabellG16[[#This Row],[P1]:[P6]],{1,2,3,4})))</f>
        <v>360</v>
      </c>
      <c r="Q6" s="5">
        <f>IF(TabellG16[[#This Row],[Poeng Tellende]]="","",RANK(TabellG16[ [#This Row],[Poeng Tellende] ],TabellG16[Poeng Tellende],0))</f>
        <v>1</v>
      </c>
      <c r="R6" s="5">
        <f>TabellG16[[#This Row],[Poeng '#1]]</f>
        <v>80</v>
      </c>
      <c r="S6" s="5">
        <f>TabellG16[[#This Row],[Poeng '#2]]</f>
        <v>80</v>
      </c>
      <c r="T6" s="5">
        <f>TabellG16[[#This Row],[Poeng '#3]]</f>
        <v>100</v>
      </c>
      <c r="U6" s="5">
        <f>TabellG16[[#This Row],[Poeng '#4]]</f>
        <v>80</v>
      </c>
      <c r="V6" s="5">
        <f>TabellG16[[#This Row],[Poeng '#5]]</f>
        <v>80</v>
      </c>
      <c r="W6" s="5">
        <f>TabellG16[[#This Row],[Poeng '#6]]</f>
        <v>100</v>
      </c>
    </row>
    <row r="7" spans="1:23" x14ac:dyDescent="0.4">
      <c r="A7" t="s">
        <v>157</v>
      </c>
      <c r="B7" t="s">
        <v>36</v>
      </c>
      <c r="C7">
        <v>3</v>
      </c>
      <c r="D7" s="5">
        <f>IF(TabellG16[[#This Row],[Plassering '#1]]="","",VLOOKUP(TabellG16[[#This Row],[Plassering '#1]],Poeng[],2,FALSE))</f>
        <v>60</v>
      </c>
      <c r="E7" s="5">
        <v>3</v>
      </c>
      <c r="F7" s="5">
        <f>IF(TabellG16[[#This Row],[Plassering '#2]]="","",VLOOKUP(TabellG16[[#This Row],[Plassering '#2]],Poeng[],2,FALSE))</f>
        <v>60</v>
      </c>
      <c r="G7" s="5">
        <v>2</v>
      </c>
      <c r="H7" s="5">
        <f>IF(TabellG16[[#This Row],[Plassering '#3]]="","",VLOOKUP(TabellG16[[#This Row],[Plassering '#3]],Poeng[],2,FALSE))</f>
        <v>80</v>
      </c>
      <c r="I7" s="5">
        <v>3</v>
      </c>
      <c r="J7" s="5">
        <f>IF(TabellG16[[#This Row],[Plassering '#4]]="","",VLOOKUP(TabellG16[[#This Row],[Plassering '#4]],Poeng[],2,FALSE))</f>
        <v>60</v>
      </c>
      <c r="K7" s="5">
        <v>3</v>
      </c>
      <c r="L7" s="5">
        <f>IF(TabellG16[[#This Row],[Plassering '#5]]="","",VLOOKUP(TabellG16[[#This Row],[Plassering '#5]],Poeng[],2,FALSE))</f>
        <v>60</v>
      </c>
      <c r="M7" s="5">
        <v>2</v>
      </c>
      <c r="N7" s="5">
        <f>IF(TabellG16[[#This Row],[Plassering '#6]]="","",VLOOKUP(TabellG16[[#This Row],[Plassering '#6]],Poeng[],2,FALSE))</f>
        <v>80</v>
      </c>
      <c r="O7" s="5" cm="1">
        <f t="array" ref="O7">IF(6-(COUNTBLANK(TabellG16[[#This Row],[P1]:[P6]]))&lt;4,"",SUM(LARGE(TabellG16[[#This Row],[P1]:[P6]],{1,2,3,4})))</f>
        <v>280</v>
      </c>
      <c r="P7" s="10" cm="1">
        <f t="array" ref="P7">IF(6-(COUNTBLANK(TabellG16[[#This Row],[P1]:[P6]]))&lt;4,SUM(TabellG16[[#This Row],[P1]:[P6]]),SUM(LARGE(TabellG16[[#This Row],[P1]:[P6]],{1,2,3,4})))</f>
        <v>280</v>
      </c>
      <c r="Q7" s="5">
        <f>IF(TabellG16[[#This Row],[Poeng Tellende]]="","",RANK(TabellG16[ [#This Row],[Poeng Tellende] ],TabellG16[Poeng Tellende],0))</f>
        <v>2</v>
      </c>
      <c r="R7" s="5">
        <f>TabellG16[[#This Row],[Poeng '#1]]</f>
        <v>60</v>
      </c>
      <c r="S7" s="5">
        <f>TabellG16[[#This Row],[Poeng '#2]]</f>
        <v>60</v>
      </c>
      <c r="T7" s="5">
        <f>TabellG16[[#This Row],[Poeng '#3]]</f>
        <v>80</v>
      </c>
      <c r="U7" s="5">
        <f>TabellG16[[#This Row],[Poeng '#4]]</f>
        <v>60</v>
      </c>
      <c r="V7" s="5">
        <f>TabellG16[[#This Row],[Poeng '#5]]</f>
        <v>60</v>
      </c>
      <c r="W7" s="5">
        <f>TabellG16[[#This Row],[Poeng '#6]]</f>
        <v>80</v>
      </c>
    </row>
    <row r="8" spans="1:23" x14ac:dyDescent="0.4">
      <c r="A8" t="s">
        <v>159</v>
      </c>
      <c r="B8" t="s">
        <v>6</v>
      </c>
      <c r="C8">
        <v>5</v>
      </c>
      <c r="D8" s="5">
        <f>IF(TabellG16[[#This Row],[Plassering '#1]]="","",VLOOKUP(TabellG16[[#This Row],[Plassering '#1]],Poeng[],2,FALSE))</f>
        <v>45</v>
      </c>
      <c r="E8" s="5">
        <v>1</v>
      </c>
      <c r="F8" s="5">
        <f>IF(TabellG16[[#This Row],[Plassering '#2]]="","",VLOOKUP(TabellG16[[#This Row],[Plassering '#2]],Poeng[],2,FALSE))</f>
        <v>100</v>
      </c>
      <c r="G8" s="5"/>
      <c r="H8" s="5" t="str">
        <f>IF(TabellG16[[#This Row],[Plassering '#3]]="","",VLOOKUP(TabellG16[[#This Row],[Plassering '#3]],Poeng[],2,FALSE))</f>
        <v/>
      </c>
      <c r="I8" s="5">
        <v>5</v>
      </c>
      <c r="J8" s="5">
        <f>IF(TabellG16[[#This Row],[Plassering '#4]]="","",VLOOKUP(TabellG16[[#This Row],[Plassering '#4]],Poeng[],2,FALSE))</f>
        <v>45</v>
      </c>
      <c r="K8" s="5">
        <v>4</v>
      </c>
      <c r="L8" s="5">
        <f>IF(TabellG16[[#This Row],[Plassering '#5]]="","",VLOOKUP(TabellG16[[#This Row],[Plassering '#5]],Poeng[],2,FALSE))</f>
        <v>50</v>
      </c>
      <c r="M8" s="5">
        <v>4</v>
      </c>
      <c r="N8" s="5">
        <f>IF(TabellG16[[#This Row],[Plassering '#6]]="","",VLOOKUP(TabellG16[[#This Row],[Plassering '#6]],Poeng[],2,FALSE))</f>
        <v>50</v>
      </c>
      <c r="O8" s="5" cm="1">
        <f t="array" ref="O8">IF(6-(COUNTBLANK(TabellG16[[#This Row],[P1]:[P6]]))&lt;4,"",SUM(LARGE(TabellG16[[#This Row],[P1]:[P6]],{1,2,3,4})))</f>
        <v>245</v>
      </c>
      <c r="P8" s="10" cm="1">
        <f t="array" ref="P8">IF(6-(COUNTBLANK(TabellG16[[#This Row],[P1]:[P6]]))&lt;4,SUM(TabellG16[[#This Row],[P1]:[P6]]),SUM(LARGE(TabellG16[[#This Row],[P1]:[P6]],{1,2,3,4})))</f>
        <v>245</v>
      </c>
      <c r="Q8" s="5">
        <f>IF(TabellG16[[#This Row],[Poeng Tellende]]="","",RANK(TabellG16[ [#This Row],[Poeng Tellende] ],TabellG16[Poeng Tellende],0))</f>
        <v>3</v>
      </c>
      <c r="R8" s="5">
        <f>TabellG16[[#This Row],[Poeng '#1]]</f>
        <v>45</v>
      </c>
      <c r="S8" s="5">
        <f>TabellG16[[#This Row],[Poeng '#2]]</f>
        <v>100</v>
      </c>
      <c r="T8" s="5" t="str">
        <f>TabellG16[[#This Row],[Poeng '#3]]</f>
        <v/>
      </c>
      <c r="U8" s="5">
        <f>TabellG16[[#This Row],[Poeng '#4]]</f>
        <v>45</v>
      </c>
      <c r="V8" s="5">
        <f>TabellG16[[#This Row],[Poeng '#5]]</f>
        <v>50</v>
      </c>
      <c r="W8" s="5">
        <f>TabellG16[[#This Row],[Poeng '#6]]</f>
        <v>50</v>
      </c>
    </row>
    <row r="9" spans="1:23" x14ac:dyDescent="0.4">
      <c r="A9" t="s">
        <v>158</v>
      </c>
      <c r="B9" t="s">
        <v>219</v>
      </c>
      <c r="C9">
        <v>4</v>
      </c>
      <c r="D9" s="5">
        <f>IF(TabellG16[[#This Row],[Plassering '#1]]="","",VLOOKUP(TabellG16[[#This Row],[Plassering '#1]],Poeng[],2,FALSE))</f>
        <v>50</v>
      </c>
      <c r="E9" s="5"/>
      <c r="F9" s="5" t="str">
        <f>IF(TabellG16[[#This Row],[Plassering '#2]]="","",VLOOKUP(TabellG16[[#This Row],[Plassering '#2]],Poeng[],2,FALSE))</f>
        <v/>
      </c>
      <c r="G9" s="5">
        <v>3</v>
      </c>
      <c r="H9" s="5">
        <f>IF(TabellG16[[#This Row],[Plassering '#3]]="","",VLOOKUP(TabellG16[[#This Row],[Plassering '#3]],Poeng[],2,FALSE))</f>
        <v>60</v>
      </c>
      <c r="I9" s="5">
        <v>6</v>
      </c>
      <c r="J9" s="5">
        <f>IF(TabellG16[[#This Row],[Plassering '#4]]="","",VLOOKUP(TabellG16[[#This Row],[Plassering '#4]],Poeng[],2,FALSE))</f>
        <v>40</v>
      </c>
      <c r="K9" s="5">
        <v>5</v>
      </c>
      <c r="L9" s="5">
        <f>IF(TabellG16[[#This Row],[Plassering '#5]]="","",VLOOKUP(TabellG16[[#This Row],[Plassering '#5]],Poeng[],2,FALSE))</f>
        <v>45</v>
      </c>
      <c r="M9" s="5">
        <v>3</v>
      </c>
      <c r="N9" s="5">
        <f>IF(TabellG16[[#This Row],[Plassering '#6]]="","",VLOOKUP(TabellG16[[#This Row],[Plassering '#6]],Poeng[],2,FALSE))</f>
        <v>60</v>
      </c>
      <c r="O9" s="5" cm="1">
        <f t="array" ref="O9">IF(6-(COUNTBLANK(TabellG16[[#This Row],[P1]:[P6]]))&lt;4,"",SUM(LARGE(TabellG16[[#This Row],[P1]:[P6]],{1,2,3,4})))</f>
        <v>215</v>
      </c>
      <c r="P9" s="10" cm="1">
        <f t="array" ref="P9">IF(6-(COUNTBLANK(TabellG16[[#This Row],[P1]:[P6]]))&lt;4,SUM(TabellG16[[#This Row],[P1]:[P6]]),SUM(LARGE(TabellG16[[#This Row],[P1]:[P6]],{1,2,3,4})))</f>
        <v>215</v>
      </c>
      <c r="Q9" s="5">
        <f>IF(TabellG16[[#This Row],[Poeng Tellende]]="","",RANK(TabellG16[ [#This Row],[Poeng Tellende] ],TabellG16[Poeng Tellende],0))</f>
        <v>4</v>
      </c>
      <c r="R9" s="5">
        <f>TabellG16[[#This Row],[Poeng '#1]]</f>
        <v>50</v>
      </c>
      <c r="S9" s="5" t="str">
        <f>TabellG16[[#This Row],[Poeng '#2]]</f>
        <v/>
      </c>
      <c r="T9" s="5">
        <f>TabellG16[[#This Row],[Poeng '#3]]</f>
        <v>60</v>
      </c>
      <c r="U9" s="5">
        <f>TabellG16[[#This Row],[Poeng '#4]]</f>
        <v>40</v>
      </c>
      <c r="V9" s="5">
        <f>TabellG16[[#This Row],[Poeng '#5]]</f>
        <v>45</v>
      </c>
      <c r="W9" s="5">
        <f>TabellG16[[#This Row],[Poeng '#6]]</f>
        <v>60</v>
      </c>
    </row>
    <row r="10" spans="1:23" x14ac:dyDescent="0.4">
      <c r="A10" t="s">
        <v>161</v>
      </c>
      <c r="B10" t="s">
        <v>6</v>
      </c>
      <c r="C10">
        <v>8</v>
      </c>
      <c r="D10" s="5">
        <f>IF(TabellG16[[#This Row],[Plassering '#1]]="","",VLOOKUP(TabellG16[[#This Row],[Plassering '#1]],Poeng[],2,FALSE))</f>
        <v>32</v>
      </c>
      <c r="E10" s="5">
        <v>6</v>
      </c>
      <c r="F10" s="5">
        <f>IF(TabellG16[[#This Row],[Plassering '#2]]="","",VLOOKUP(TabellG16[[#This Row],[Plassering '#2]],Poeng[],2,FALSE))</f>
        <v>40</v>
      </c>
      <c r="G10" s="5"/>
      <c r="H10" s="5" t="str">
        <f>IF(TabellG16[[#This Row],[Plassering '#3]]="","",VLOOKUP(TabellG16[[#This Row],[Plassering '#3]],Poeng[],2,FALSE))</f>
        <v/>
      </c>
      <c r="I10" s="5">
        <v>4</v>
      </c>
      <c r="J10" s="5">
        <f>IF(TabellG16[[#This Row],[Plassering '#4]]="","",VLOOKUP(TabellG16[[#This Row],[Plassering '#4]],Poeng[],2,FALSE))</f>
        <v>50</v>
      </c>
      <c r="K10" s="5">
        <v>7</v>
      </c>
      <c r="L10" s="5">
        <f>IF(TabellG16[[#This Row],[Plassering '#5]]="","",VLOOKUP(TabellG16[[#This Row],[Plassering '#5]],Poeng[],2,FALSE))</f>
        <v>36</v>
      </c>
      <c r="M10" s="5">
        <v>5</v>
      </c>
      <c r="N10" s="5">
        <f>IF(TabellG16[[#This Row],[Plassering '#6]]="","",VLOOKUP(TabellG16[[#This Row],[Plassering '#6]],Poeng[],2,FALSE))</f>
        <v>45</v>
      </c>
      <c r="O10" s="5" cm="1">
        <f t="array" ref="O10">IF(6-(COUNTBLANK(TabellG16[[#This Row],[P1]:[P6]]))&lt;4,"",SUM(LARGE(TabellG16[[#This Row],[P1]:[P6]],{1,2,3,4})))</f>
        <v>171</v>
      </c>
      <c r="P10" s="10" cm="1">
        <f t="array" ref="P10">IF(6-(COUNTBLANK(TabellG16[[#This Row],[P1]:[P6]]))&lt;4,SUM(TabellG16[[#This Row],[P1]:[P6]]),SUM(LARGE(TabellG16[[#This Row],[P1]:[P6]],{1,2,3,4})))</f>
        <v>171</v>
      </c>
      <c r="Q10" s="5">
        <f>IF(TabellG16[[#This Row],[Poeng Tellende]]="","",RANK(TabellG16[ [#This Row],[Poeng Tellende] ],TabellG16[Poeng Tellende],0))</f>
        <v>5</v>
      </c>
      <c r="R10" s="5">
        <f>TabellG16[[#This Row],[Poeng '#1]]</f>
        <v>32</v>
      </c>
      <c r="S10" s="5">
        <f>TabellG16[[#This Row],[Poeng '#2]]</f>
        <v>40</v>
      </c>
      <c r="T10" s="5" t="str">
        <f>TabellG16[[#This Row],[Poeng '#3]]</f>
        <v/>
      </c>
      <c r="U10" s="5">
        <f>TabellG16[[#This Row],[Poeng '#4]]</f>
        <v>50</v>
      </c>
      <c r="V10" s="5">
        <f>TabellG16[[#This Row],[Poeng '#5]]</f>
        <v>36</v>
      </c>
      <c r="W10" s="5">
        <f>TabellG16[[#This Row],[Poeng '#6]]</f>
        <v>45</v>
      </c>
    </row>
    <row r="11" spans="1:23" x14ac:dyDescent="0.4">
      <c r="A11" t="s">
        <v>247</v>
      </c>
      <c r="B11" t="s">
        <v>10</v>
      </c>
      <c r="C11" s="5"/>
      <c r="D11" s="5" t="str">
        <f>IF(TabellG16[[#This Row],[Plassering '#1]]="","",VLOOKUP(TabellG16[[#This Row],[Plassering '#1]],Poeng[],2,FALSE))</f>
        <v/>
      </c>
      <c r="E11" s="5">
        <v>9</v>
      </c>
      <c r="F11" s="5">
        <f>IF(TabellG16[[#This Row],[Plassering '#2]]="","",VLOOKUP(TabellG16[[#This Row],[Plassering '#2]],Poeng[],2,FALSE))</f>
        <v>29</v>
      </c>
      <c r="G11" s="5">
        <v>4</v>
      </c>
      <c r="H11" s="5">
        <f>IF(TabellG16[[#This Row],[Plassering '#3]]="","",VLOOKUP(TabellG16[[#This Row],[Plassering '#3]],Poeng[],2,FALSE))</f>
        <v>50</v>
      </c>
      <c r="I11" s="5">
        <v>9</v>
      </c>
      <c r="J11" s="5">
        <f>IF(TabellG16[[#This Row],[Plassering '#4]]="","",VLOOKUP(TabellG16[[#This Row],[Plassering '#4]],Poeng[],2,FALSE))</f>
        <v>29</v>
      </c>
      <c r="K11" s="5">
        <v>6</v>
      </c>
      <c r="L11" s="5">
        <f>IF(TabellG16[[#This Row],[Plassering '#5]]="","",VLOOKUP(TabellG16[[#This Row],[Plassering '#5]],Poeng[],2,FALSE))</f>
        <v>40</v>
      </c>
      <c r="M11" s="5">
        <v>7</v>
      </c>
      <c r="N11" s="5">
        <f>IF(TabellG16[[#This Row],[Plassering '#6]]="","",VLOOKUP(TabellG16[[#This Row],[Plassering '#6]],Poeng[],2,FALSE))</f>
        <v>36</v>
      </c>
      <c r="O11" s="5" cm="1">
        <f t="array" ref="O11">IF(6-(COUNTBLANK(TabellG16[[#This Row],[P1]:[P6]]))&lt;4,"",SUM(LARGE(TabellG16[[#This Row],[P1]:[P6]],{1,2,3,4})))</f>
        <v>155</v>
      </c>
      <c r="P11" s="10" cm="1">
        <f t="array" ref="P11">IF(6-(COUNTBLANK(TabellG16[[#This Row],[P1]:[P6]]))&lt;4,SUM(TabellG16[[#This Row],[P1]:[P6]]),SUM(LARGE(TabellG16[[#This Row],[P1]:[P6]],{1,2,3,4})))</f>
        <v>155</v>
      </c>
      <c r="Q11" s="5">
        <f>IF(TabellG16[[#This Row],[Poeng Tellende]]="","",RANK(TabellG16[ [#This Row],[Poeng Tellende] ],TabellG16[Poeng Tellende],0))</f>
        <v>6</v>
      </c>
      <c r="R11" s="5" t="str">
        <f>TabellG16[[#This Row],[Poeng '#1]]</f>
        <v/>
      </c>
      <c r="S11" s="5">
        <f>TabellG16[[#This Row],[Poeng '#2]]</f>
        <v>29</v>
      </c>
      <c r="T11" s="5">
        <f>TabellG16[[#This Row],[Poeng '#3]]</f>
        <v>50</v>
      </c>
      <c r="U11" s="5">
        <f>TabellG16[[#This Row],[Poeng '#4]]</f>
        <v>29</v>
      </c>
      <c r="V11" s="5">
        <f>TabellG16[[#This Row],[Poeng '#5]]</f>
        <v>40</v>
      </c>
      <c r="W11" s="5">
        <f>TabellG16[[#This Row],[Poeng '#6]]</f>
        <v>36</v>
      </c>
    </row>
    <row r="12" spans="1:23" x14ac:dyDescent="0.4">
      <c r="A12" t="s">
        <v>164</v>
      </c>
      <c r="B12" t="s">
        <v>8</v>
      </c>
      <c r="C12">
        <v>9</v>
      </c>
      <c r="D12" s="5">
        <f>IF(TabellG16[[#This Row],[Plassering '#1]]="","",VLOOKUP(TabellG16[[#This Row],[Plassering '#1]],Poeng[],2,FALSE))</f>
        <v>29</v>
      </c>
      <c r="E12" s="5">
        <v>7</v>
      </c>
      <c r="F12" s="5">
        <f>IF(TabellG16[[#This Row],[Plassering '#2]]="","",VLOOKUP(TabellG16[[#This Row],[Plassering '#2]],Poeng[],2,FALSE))</f>
        <v>36</v>
      </c>
      <c r="G12" s="5">
        <v>6</v>
      </c>
      <c r="H12" s="5">
        <f>IF(TabellG16[[#This Row],[Plassering '#3]]="","",VLOOKUP(TabellG16[[#This Row],[Plassering '#3]],Poeng[],2,FALSE))</f>
        <v>40</v>
      </c>
      <c r="I12" s="5">
        <v>8</v>
      </c>
      <c r="J12" s="5">
        <f>IF(TabellG16[[#This Row],[Plassering '#4]]="","",VLOOKUP(TabellG16[[#This Row],[Plassering '#4]],Poeng[],2,FALSE))</f>
        <v>32</v>
      </c>
      <c r="K12" s="5">
        <v>10</v>
      </c>
      <c r="L12" s="5">
        <f>IF(TabellG16[[#This Row],[Plassering '#5]]="","",VLOOKUP(TabellG16[[#This Row],[Plassering '#5]],Poeng[],2,FALSE))</f>
        <v>26</v>
      </c>
      <c r="M12" s="5">
        <v>8</v>
      </c>
      <c r="N12" s="5">
        <f>IF(TabellG16[[#This Row],[Plassering '#6]]="","",VLOOKUP(TabellG16[[#This Row],[Plassering '#6]],Poeng[],2,FALSE))</f>
        <v>32</v>
      </c>
      <c r="O12" s="5" cm="1">
        <f t="array" ref="O12">IF(6-(COUNTBLANK(TabellG16[[#This Row],[P1]:[P6]]))&lt;4,"",SUM(LARGE(TabellG16[[#This Row],[P1]:[P6]],{1,2,3,4})))</f>
        <v>140</v>
      </c>
      <c r="P12" s="10" cm="1">
        <f t="array" ref="P12">IF(6-(COUNTBLANK(TabellG16[[#This Row],[P1]:[P6]]))&lt;4,SUM(TabellG16[[#This Row],[P1]:[P6]]),SUM(LARGE(TabellG16[[#This Row],[P1]:[P6]],{1,2,3,4})))</f>
        <v>140</v>
      </c>
      <c r="Q12" s="5">
        <f>IF(TabellG16[[#This Row],[Poeng Tellende]]="","",RANK(TabellG16[ [#This Row],[Poeng Tellende] ],TabellG16[Poeng Tellende],0))</f>
        <v>7</v>
      </c>
      <c r="R12" s="5">
        <f>TabellG16[[#This Row],[Poeng '#1]]</f>
        <v>29</v>
      </c>
      <c r="S12" s="5">
        <f>TabellG16[[#This Row],[Poeng '#2]]</f>
        <v>36</v>
      </c>
      <c r="T12" s="5">
        <f>TabellG16[[#This Row],[Poeng '#3]]</f>
        <v>40</v>
      </c>
      <c r="U12" s="5">
        <f>TabellG16[[#This Row],[Poeng '#4]]</f>
        <v>32</v>
      </c>
      <c r="V12" s="5">
        <f>TabellG16[[#This Row],[Poeng '#5]]</f>
        <v>26</v>
      </c>
      <c r="W12" s="5">
        <f>TabellG16[[#This Row],[Poeng '#6]]</f>
        <v>32</v>
      </c>
    </row>
    <row r="13" spans="1:23" x14ac:dyDescent="0.4">
      <c r="A13" t="s">
        <v>246</v>
      </c>
      <c r="B13" t="s">
        <v>6</v>
      </c>
      <c r="C13" s="5"/>
      <c r="D13" s="5" t="str">
        <f>IF(TabellG16[[#This Row],[Plassering '#1]]="","",VLOOKUP(TabellG16[[#This Row],[Plassering '#1]],Poeng[],2,FALSE))</f>
        <v/>
      </c>
      <c r="E13" s="5">
        <v>8</v>
      </c>
      <c r="F13" s="5">
        <f>IF(TabellG16[[#This Row],[Plassering '#2]]="","",VLOOKUP(TabellG16[[#This Row],[Plassering '#2]],Poeng[],2,FALSE))</f>
        <v>32</v>
      </c>
      <c r="G13" s="5">
        <v>7</v>
      </c>
      <c r="H13" s="5">
        <f>IF(TabellG16[[#This Row],[Plassering '#3]]="","",VLOOKUP(TabellG16[[#This Row],[Plassering '#3]],Poeng[],2,FALSE))</f>
        <v>36</v>
      </c>
      <c r="I13" s="5">
        <v>7</v>
      </c>
      <c r="J13" s="5">
        <f>IF(TabellG16[[#This Row],[Plassering '#4]]="","",VLOOKUP(TabellG16[[#This Row],[Plassering '#4]],Poeng[],2,FALSE))</f>
        <v>36</v>
      </c>
      <c r="K13" s="5">
        <v>8</v>
      </c>
      <c r="L13" s="5">
        <f>IF(TabellG16[[#This Row],[Plassering '#5]]="","",VLOOKUP(TabellG16[[#This Row],[Plassering '#5]],Poeng[],2,FALSE))</f>
        <v>32</v>
      </c>
      <c r="M13" s="5">
        <v>10</v>
      </c>
      <c r="N13" s="5">
        <f>IF(TabellG16[[#This Row],[Plassering '#6]]="","",VLOOKUP(TabellG16[[#This Row],[Plassering '#6]],Poeng[],2,FALSE))</f>
        <v>26</v>
      </c>
      <c r="O13" s="5" cm="1">
        <f t="array" ref="O13">IF(6-(COUNTBLANK(TabellG16[[#This Row],[P1]:[P6]]))&lt;4,"",SUM(LARGE(TabellG16[[#This Row],[P1]:[P6]],{1,2,3,4})))</f>
        <v>136</v>
      </c>
      <c r="P13" s="10" cm="1">
        <f t="array" ref="P13">IF(6-(COUNTBLANK(TabellG16[[#This Row],[P1]:[P6]]))&lt;4,SUM(TabellG16[[#This Row],[P1]:[P6]]),SUM(LARGE(TabellG16[[#This Row],[P1]:[P6]],{1,2,3,4})))</f>
        <v>136</v>
      </c>
      <c r="Q13" s="5">
        <f>IF(TabellG16[[#This Row],[Poeng Tellende]]="","",RANK(TabellG16[ [#This Row],[Poeng Tellende] ],TabellG16[Poeng Tellende],0))</f>
        <v>8</v>
      </c>
      <c r="R13" s="5" t="str">
        <f>TabellG16[[#This Row],[Poeng '#1]]</f>
        <v/>
      </c>
      <c r="S13" s="5">
        <f>TabellG16[[#This Row],[Poeng '#2]]</f>
        <v>32</v>
      </c>
      <c r="T13" s="5">
        <f>TabellG16[[#This Row],[Poeng '#3]]</f>
        <v>36</v>
      </c>
      <c r="U13" s="5">
        <f>TabellG16[[#This Row],[Poeng '#4]]</f>
        <v>36</v>
      </c>
      <c r="V13" s="5">
        <f>TabellG16[[#This Row],[Poeng '#5]]</f>
        <v>32</v>
      </c>
      <c r="W13" s="5">
        <f>TabellG16[[#This Row],[Poeng '#6]]</f>
        <v>26</v>
      </c>
    </row>
    <row r="14" spans="1:23" x14ac:dyDescent="0.4">
      <c r="A14" t="s">
        <v>163</v>
      </c>
      <c r="B14" t="s">
        <v>38</v>
      </c>
      <c r="C14">
        <v>10</v>
      </c>
      <c r="D14" s="5">
        <f>IF(TabellG16[[#This Row],[Plassering '#1]]="","",VLOOKUP(TabellG16[[#This Row],[Plassering '#1]],Poeng[],2,FALSE))</f>
        <v>26</v>
      </c>
      <c r="E14" s="5">
        <v>10</v>
      </c>
      <c r="F14" s="5">
        <f>IF(TabellG16[[#This Row],[Plassering '#2]]="","",VLOOKUP(TabellG16[[#This Row],[Plassering '#2]],Poeng[],2,FALSE))</f>
        <v>26</v>
      </c>
      <c r="G14" s="5">
        <v>8</v>
      </c>
      <c r="H14" s="5">
        <f>IF(TabellG16[[#This Row],[Plassering '#3]]="","",VLOOKUP(TabellG16[[#This Row],[Plassering '#3]],Poeng[],2,FALSE))</f>
        <v>32</v>
      </c>
      <c r="I14" s="5"/>
      <c r="J14" s="5" t="str">
        <f>IF(TabellG16[[#This Row],[Plassering '#4]]="","",VLOOKUP(TabellG16[[#This Row],[Plassering '#4]],Poeng[],2,FALSE))</f>
        <v/>
      </c>
      <c r="K14" s="5">
        <v>9</v>
      </c>
      <c r="L14" s="5">
        <f>IF(TabellG16[[#This Row],[Plassering '#5]]="","",VLOOKUP(TabellG16[[#This Row],[Plassering '#5]],Poeng[],2,FALSE))</f>
        <v>29</v>
      </c>
      <c r="M14" s="5"/>
      <c r="N14" s="5" t="str">
        <f>IF(TabellG16[[#This Row],[Plassering '#6]]="","",VLOOKUP(TabellG16[[#This Row],[Plassering '#6]],Poeng[],2,FALSE))</f>
        <v/>
      </c>
      <c r="O14" s="5" cm="1">
        <f t="array" ref="O14">IF(6-(COUNTBLANK(TabellG16[[#This Row],[P1]:[P6]]))&lt;4,"",SUM(LARGE(TabellG16[[#This Row],[P1]:[P6]],{1,2,3,4})))</f>
        <v>113</v>
      </c>
      <c r="P14" s="10" cm="1">
        <f t="array" ref="P14">IF(6-(COUNTBLANK(TabellG16[[#This Row],[P1]:[P6]]))&lt;4,SUM(TabellG16[[#This Row],[P1]:[P6]]),SUM(LARGE(TabellG16[[#This Row],[P1]:[P6]],{1,2,3,4})))</f>
        <v>113</v>
      </c>
      <c r="Q14" s="5">
        <f>IF(TabellG16[[#This Row],[Poeng Tellende]]="","",RANK(TabellG16[ [#This Row],[Poeng Tellende] ],TabellG16[Poeng Tellende],0))</f>
        <v>9</v>
      </c>
      <c r="R14" s="5">
        <f>TabellG16[[#This Row],[Poeng '#1]]</f>
        <v>26</v>
      </c>
      <c r="S14" s="5">
        <f>TabellG16[[#This Row],[Poeng '#2]]</f>
        <v>26</v>
      </c>
      <c r="T14" s="5">
        <f>TabellG16[[#This Row],[Poeng '#3]]</f>
        <v>32</v>
      </c>
      <c r="U14" s="5" t="str">
        <f>TabellG16[[#This Row],[Poeng '#4]]</f>
        <v/>
      </c>
      <c r="V14" s="5">
        <f>TabellG16[[#This Row],[Poeng '#5]]</f>
        <v>29</v>
      </c>
      <c r="W14" s="5" t="str">
        <f>TabellG16[[#This Row],[Poeng '#6]]</f>
        <v/>
      </c>
    </row>
    <row r="15" spans="1:23" x14ac:dyDescent="0.4">
      <c r="A15" t="s">
        <v>166</v>
      </c>
      <c r="B15" t="s">
        <v>10</v>
      </c>
      <c r="C15">
        <v>12</v>
      </c>
      <c r="D15" s="5">
        <f>IF(TabellG16[[#This Row],[Plassering '#1]]="","",VLOOKUP(TabellG16[[#This Row],[Plassering '#1]],Poeng[],2,FALSE))</f>
        <v>22</v>
      </c>
      <c r="E15" s="5"/>
      <c r="F15" s="5" t="str">
        <f>IF(TabellG16[[#This Row],[Plassering '#2]]="","",VLOOKUP(TabellG16[[#This Row],[Plassering '#2]],Poeng[],2,FALSE))</f>
        <v/>
      </c>
      <c r="G15" s="5">
        <v>9</v>
      </c>
      <c r="H15" s="5">
        <f>IF(TabellG16[[#This Row],[Plassering '#3]]="","",VLOOKUP(TabellG16[[#This Row],[Plassering '#3]],Poeng[],2,FALSE))</f>
        <v>29</v>
      </c>
      <c r="I15" s="5">
        <v>10</v>
      </c>
      <c r="J15" s="5">
        <f>IF(TabellG16[[#This Row],[Plassering '#4]]="","",VLOOKUP(TabellG16[[#This Row],[Plassering '#4]],Poeng[],2,FALSE))</f>
        <v>26</v>
      </c>
      <c r="K15" s="5">
        <v>11</v>
      </c>
      <c r="L15" s="5">
        <f>IF(TabellG16[[#This Row],[Plassering '#5]]="","",VLOOKUP(TabellG16[[#This Row],[Plassering '#5]],Poeng[],2,FALSE))</f>
        <v>24</v>
      </c>
      <c r="M15" s="5">
        <v>11</v>
      </c>
      <c r="N15" s="5">
        <f>IF(TabellG16[[#This Row],[Plassering '#6]]="","",VLOOKUP(TabellG16[[#This Row],[Plassering '#6]],Poeng[],2,FALSE))</f>
        <v>24</v>
      </c>
      <c r="O15" s="5" cm="1">
        <f t="array" ref="O15">IF(6-(COUNTBLANK(TabellG16[[#This Row],[P1]:[P6]]))&lt;4,"",SUM(LARGE(TabellG16[[#This Row],[P1]:[P6]],{1,2,3,4})))</f>
        <v>103</v>
      </c>
      <c r="P15" s="10" cm="1">
        <f t="array" ref="P15">IF(6-(COUNTBLANK(TabellG16[[#This Row],[P1]:[P6]]))&lt;4,SUM(TabellG16[[#This Row],[P1]:[P6]]),SUM(LARGE(TabellG16[[#This Row],[P1]:[P6]],{1,2,3,4})))</f>
        <v>103</v>
      </c>
      <c r="Q15" s="5">
        <f>IF(TabellG16[[#This Row],[Poeng Tellende]]="","",RANK(TabellG16[ [#This Row],[Poeng Tellende] ],TabellG16[Poeng Tellende],0))</f>
        <v>10</v>
      </c>
      <c r="R15" s="5">
        <f>TabellG16[[#This Row],[Poeng '#1]]</f>
        <v>22</v>
      </c>
      <c r="S15" s="5" t="str">
        <f>TabellG16[[#This Row],[Poeng '#2]]</f>
        <v/>
      </c>
      <c r="T15" s="5">
        <f>TabellG16[[#This Row],[Poeng '#3]]</f>
        <v>29</v>
      </c>
      <c r="U15" s="5">
        <f>TabellG16[[#This Row],[Poeng '#4]]</f>
        <v>26</v>
      </c>
      <c r="V15" s="5">
        <f>TabellG16[[#This Row],[Poeng '#5]]</f>
        <v>24</v>
      </c>
      <c r="W15" s="5">
        <f>TabellG16[[#This Row],[Poeng '#6]]</f>
        <v>24</v>
      </c>
    </row>
    <row r="16" spans="1:23" x14ac:dyDescent="0.4">
      <c r="A16" t="s">
        <v>167</v>
      </c>
      <c r="B16" t="s">
        <v>6</v>
      </c>
      <c r="C16">
        <v>13</v>
      </c>
      <c r="D16" s="5">
        <f>IF(TabellG16[[#This Row],[Plassering '#1]]="","",VLOOKUP(TabellG16[[#This Row],[Plassering '#1]],Poeng[],2,FALSE))</f>
        <v>20</v>
      </c>
      <c r="E16" s="5"/>
      <c r="F16" s="5" t="str">
        <f>IF(TabellG16[[#This Row],[Plassering '#2]]="","",VLOOKUP(TabellG16[[#This Row],[Plassering '#2]],Poeng[],2,FALSE))</f>
        <v/>
      </c>
      <c r="G16" s="5">
        <v>10</v>
      </c>
      <c r="H16" s="5">
        <f>IF(TabellG16[[#This Row],[Plassering '#3]]="","",VLOOKUP(TabellG16[[#This Row],[Plassering '#3]],Poeng[],2,FALSE))</f>
        <v>26</v>
      </c>
      <c r="I16" s="5">
        <v>11</v>
      </c>
      <c r="J16" s="5">
        <f>IF(TabellG16[[#This Row],[Plassering '#4]]="","",VLOOKUP(TabellG16[[#This Row],[Plassering '#4]],Poeng[],2,FALSE))</f>
        <v>24</v>
      </c>
      <c r="K16" s="5">
        <v>13</v>
      </c>
      <c r="L16" s="5">
        <f>IF(TabellG16[[#This Row],[Plassering '#5]]="","",VLOOKUP(TabellG16[[#This Row],[Plassering '#5]],Poeng[],2,FALSE))</f>
        <v>20</v>
      </c>
      <c r="M16" s="5">
        <v>12</v>
      </c>
      <c r="N16" s="5">
        <f>IF(TabellG16[[#This Row],[Plassering '#6]]="","",VLOOKUP(TabellG16[[#This Row],[Plassering '#6]],Poeng[],2,FALSE))</f>
        <v>22</v>
      </c>
      <c r="O16" s="5" cm="1">
        <f t="array" ref="O16">IF(6-(COUNTBLANK(TabellG16[[#This Row],[P1]:[P6]]))&lt;4,"",SUM(LARGE(TabellG16[[#This Row],[P1]:[P6]],{1,2,3,4})))</f>
        <v>92</v>
      </c>
      <c r="P16" s="10" cm="1">
        <f t="array" ref="P16">IF(6-(COUNTBLANK(TabellG16[[#This Row],[P1]:[P6]]))&lt;4,SUM(TabellG16[[#This Row],[P1]:[P6]]),SUM(LARGE(TabellG16[[#This Row],[P1]:[P6]],{1,2,3,4})))</f>
        <v>92</v>
      </c>
      <c r="Q16" s="5">
        <f>IF(TabellG16[[#This Row],[Poeng Tellende]]="","",RANK(TabellG16[ [#This Row],[Poeng Tellende] ],TabellG16[Poeng Tellende],0))</f>
        <v>11</v>
      </c>
      <c r="R16" s="5">
        <f>TabellG16[[#This Row],[Poeng '#1]]</f>
        <v>20</v>
      </c>
      <c r="S16" s="5" t="str">
        <f>TabellG16[[#This Row],[Poeng '#2]]</f>
        <v/>
      </c>
      <c r="T16" s="5">
        <f>TabellG16[[#This Row],[Poeng '#3]]</f>
        <v>26</v>
      </c>
      <c r="U16" s="5">
        <f>TabellG16[[#This Row],[Poeng '#4]]</f>
        <v>24</v>
      </c>
      <c r="V16" s="5">
        <f>TabellG16[[#This Row],[Poeng '#5]]</f>
        <v>20</v>
      </c>
      <c r="W16" s="5">
        <f>TabellG16[[#This Row],[Poeng '#6]]</f>
        <v>22</v>
      </c>
    </row>
    <row r="17" spans="1:23" x14ac:dyDescent="0.4">
      <c r="A17" t="s">
        <v>243</v>
      </c>
      <c r="B17" t="s">
        <v>244</v>
      </c>
      <c r="C17" s="5"/>
      <c r="D17" s="5" t="str">
        <f>IF(TabellG16[[#This Row],[Plassering '#1]]="","",VLOOKUP(TabellG16[[#This Row],[Plassering '#1]],Poeng[],2,FALSE))</f>
        <v/>
      </c>
      <c r="E17" s="5">
        <v>4</v>
      </c>
      <c r="F17" s="5">
        <f>IF(TabellG16[[#This Row],[Plassering '#2]]="","",VLOOKUP(TabellG16[[#This Row],[Plassering '#2]],Poeng[],2,FALSE))</f>
        <v>50</v>
      </c>
      <c r="G17" s="5"/>
      <c r="H17" s="5" t="str">
        <f>IF(TabellG16[[#This Row],[Plassering '#3]]="","",VLOOKUP(TabellG16[[#This Row],[Plassering '#3]],Poeng[],2,FALSE))</f>
        <v/>
      </c>
      <c r="I17" s="5"/>
      <c r="J17" s="5" t="str">
        <f>IF(TabellG16[[#This Row],[Plassering '#4]]="","",VLOOKUP(TabellG16[[#This Row],[Plassering '#4]],Poeng[],2,FALSE))</f>
        <v/>
      </c>
      <c r="K17" s="5"/>
      <c r="L17" s="5" t="str">
        <f>IF(TabellG16[[#This Row],[Plassering '#5]]="","",VLOOKUP(TabellG16[[#This Row],[Plassering '#5]],Poeng[],2,FALSE))</f>
        <v/>
      </c>
      <c r="M17" s="5">
        <v>6</v>
      </c>
      <c r="N17" s="5">
        <f>IF(TabellG16[[#This Row],[Plassering '#6]]="","",VLOOKUP(TabellG16[[#This Row],[Plassering '#6]],Poeng[],2,FALSE))</f>
        <v>40</v>
      </c>
      <c r="O17" s="5" t="str" cm="1">
        <f t="array" ref="O17">IF(6-(COUNTBLANK(TabellG16[[#This Row],[P1]:[P6]]))&lt;4,"",SUM(LARGE(TabellG16[[#This Row],[P1]:[P6]],{1,2,3,4})))</f>
        <v/>
      </c>
      <c r="P17" s="10" cm="1">
        <f t="array" ref="P17">IF(6-(COUNTBLANK(TabellG16[[#This Row],[P1]:[P6]]))&lt;4,SUM(TabellG16[[#This Row],[P1]:[P6]]),SUM(LARGE(TabellG16[[#This Row],[P1]:[P6]],{1,2,3,4})))</f>
        <v>90</v>
      </c>
      <c r="Q17" s="5" t="str">
        <f>IF(TabellG16[[#This Row],[Poeng Tellende]]="","",RANK(TabellG16[ [#This Row],[Poeng Tellende] ],TabellG16[Poeng Tellende],0))</f>
        <v/>
      </c>
      <c r="R17" s="5" t="str">
        <f>TabellG16[[#This Row],[Poeng '#1]]</f>
        <v/>
      </c>
      <c r="S17" s="5">
        <f>TabellG16[[#This Row],[Poeng '#2]]</f>
        <v>50</v>
      </c>
      <c r="T17" s="5" t="str">
        <f>TabellG16[[#This Row],[Poeng '#3]]</f>
        <v/>
      </c>
      <c r="U17" s="5" t="str">
        <f>TabellG16[[#This Row],[Poeng '#4]]</f>
        <v/>
      </c>
      <c r="V17" s="5" t="str">
        <f>TabellG16[[#This Row],[Poeng '#5]]</f>
        <v/>
      </c>
      <c r="W17" s="5">
        <f>TabellG16[[#This Row],[Poeng '#6]]</f>
        <v>40</v>
      </c>
    </row>
    <row r="18" spans="1:23" x14ac:dyDescent="0.4">
      <c r="A18" t="s">
        <v>165</v>
      </c>
      <c r="B18" t="s">
        <v>17</v>
      </c>
      <c r="C18">
        <v>11</v>
      </c>
      <c r="D18" s="5">
        <f>IF(TabellG16[[#This Row],[Plassering '#1]]="","",VLOOKUP(TabellG16[[#This Row],[Plassering '#1]],Poeng[],2,FALSE))</f>
        <v>24</v>
      </c>
      <c r="E18" s="5"/>
      <c r="F18" s="5" t="str">
        <f>IF(TabellG16[[#This Row],[Plassering '#2]]="","",VLOOKUP(TabellG16[[#This Row],[Plassering '#2]],Poeng[],2,FALSE))</f>
        <v/>
      </c>
      <c r="G18" s="5">
        <v>5</v>
      </c>
      <c r="H18" s="5">
        <f>IF(TabellG16[[#This Row],[Plassering '#3]]="","",VLOOKUP(TabellG16[[#This Row],[Plassering '#3]],Poeng[],2,FALSE))</f>
        <v>45</v>
      </c>
      <c r="I18" s="5"/>
      <c r="J18" s="5" t="str">
        <f>IF(TabellG16[[#This Row],[Plassering '#4]]="","",VLOOKUP(TabellG16[[#This Row],[Plassering '#4]],Poeng[],2,FALSE))</f>
        <v/>
      </c>
      <c r="K18" s="5"/>
      <c r="L18" s="5" t="str">
        <f>IF(TabellG16[[#This Row],[Plassering '#5]]="","",VLOOKUP(TabellG16[[#This Row],[Plassering '#5]],Poeng[],2,FALSE))</f>
        <v/>
      </c>
      <c r="M18" s="5">
        <v>9</v>
      </c>
      <c r="N18" s="5">
        <f>IF(TabellG16[[#This Row],[Plassering '#6]]="","",VLOOKUP(TabellG16[[#This Row],[Plassering '#6]],Poeng[],2,FALSE))</f>
        <v>29</v>
      </c>
      <c r="O18" s="5" t="str" cm="1">
        <f t="array" ref="O18">IF(6-(COUNTBLANK(TabellG16[[#This Row],[P1]:[P6]]))&lt;4,"",SUM(LARGE(TabellG16[[#This Row],[P1]:[P6]],{1,2,3,4})))</f>
        <v/>
      </c>
      <c r="P18" s="10" cm="1">
        <f t="array" ref="P18">IF(6-(COUNTBLANK(TabellG16[[#This Row],[P1]:[P6]]))&lt;4,SUM(TabellG16[[#This Row],[P1]:[P6]]),SUM(LARGE(TabellG16[[#This Row],[P1]:[P6]],{1,2,3,4})))</f>
        <v>98</v>
      </c>
      <c r="Q18" s="5" t="str">
        <f>IF(TabellG16[[#This Row],[Poeng Tellende]]="","",RANK(TabellG16[ [#This Row],[Poeng Tellende] ],TabellG16[Poeng Tellende],0))</f>
        <v/>
      </c>
      <c r="R18" s="5">
        <f>TabellG16[[#This Row],[Poeng '#1]]</f>
        <v>24</v>
      </c>
      <c r="S18" s="5" t="str">
        <f>TabellG16[[#This Row],[Poeng '#2]]</f>
        <v/>
      </c>
      <c r="T18" s="5">
        <f>TabellG16[[#This Row],[Poeng '#3]]</f>
        <v>45</v>
      </c>
      <c r="U18" s="5" t="str">
        <f>TabellG16[[#This Row],[Poeng '#4]]</f>
        <v/>
      </c>
      <c r="V18" s="5" t="str">
        <f>TabellG16[[#This Row],[Poeng '#5]]</f>
        <v/>
      </c>
      <c r="W18" s="5">
        <f>TabellG16[[#This Row],[Poeng '#6]]</f>
        <v>29</v>
      </c>
    </row>
    <row r="19" spans="1:23" x14ac:dyDescent="0.4">
      <c r="A19" t="s">
        <v>155</v>
      </c>
      <c r="B19" t="s">
        <v>17</v>
      </c>
      <c r="C19">
        <v>1</v>
      </c>
      <c r="D19" s="5">
        <f>IF(TabellG16[[#This Row],[Plassering '#1]]="","",VLOOKUP(TabellG16[[#This Row],[Plassering '#1]],Poeng[],2,FALSE))</f>
        <v>100</v>
      </c>
      <c r="E19" s="5"/>
      <c r="F19" s="5" t="str">
        <f>IF(TabellG16[[#This Row],[Plassering '#2]]="","",VLOOKUP(TabellG16[[#This Row],[Plassering '#2]],Poeng[],2,FALSE))</f>
        <v/>
      </c>
      <c r="G19" s="5"/>
      <c r="H19" s="5" t="str">
        <f>IF(TabellG16[[#This Row],[Plassering '#3]]="","",VLOOKUP(TabellG16[[#This Row],[Plassering '#3]],Poeng[],2,FALSE))</f>
        <v/>
      </c>
      <c r="I19" s="5">
        <v>1</v>
      </c>
      <c r="J19" s="5">
        <f>IF(TabellG16[[#This Row],[Plassering '#4]]="","",VLOOKUP(TabellG16[[#This Row],[Plassering '#4]],Poeng[],2,FALSE))</f>
        <v>100</v>
      </c>
      <c r="K19" s="5">
        <v>1</v>
      </c>
      <c r="L19" s="5">
        <f>IF(TabellG16[[#This Row],[Plassering '#5]]="","",VLOOKUP(TabellG16[[#This Row],[Plassering '#5]],Poeng[],2,FALSE))</f>
        <v>100</v>
      </c>
      <c r="M19" s="5"/>
      <c r="N19" s="5" t="str">
        <f>IF(TabellG16[[#This Row],[Plassering '#6]]="","",VLOOKUP(TabellG16[[#This Row],[Plassering '#6]],Poeng[],2,FALSE))</f>
        <v/>
      </c>
      <c r="O19" s="5" t="str" cm="1">
        <f t="array" ref="O19">IF(6-(COUNTBLANK(TabellG16[[#This Row],[P1]:[P6]]))&lt;4,"",SUM(LARGE(TabellG16[[#This Row],[P1]:[P6]],{1,2,3,4})))</f>
        <v/>
      </c>
      <c r="P19" s="10" cm="1">
        <f t="array" ref="P19">IF(6-(COUNTBLANK(TabellG16[[#This Row],[P1]:[P6]]))&lt;4,SUM(TabellG16[[#This Row],[P1]:[P6]]),SUM(LARGE(TabellG16[[#This Row],[P1]:[P6]],{1,2,3,4})))</f>
        <v>300</v>
      </c>
      <c r="Q19" s="5" t="str">
        <f>IF(TabellG16[[#This Row],[Poeng Tellende]]="","",RANK(TabellG16[ [#This Row],[Poeng Tellende] ],TabellG16[Poeng Tellende],0))</f>
        <v/>
      </c>
      <c r="R19" s="5">
        <f>TabellG16[[#This Row],[Poeng '#1]]</f>
        <v>100</v>
      </c>
      <c r="S19" s="5" t="str">
        <f>TabellG16[[#This Row],[Poeng '#2]]</f>
        <v/>
      </c>
      <c r="T19" s="5" t="str">
        <f>TabellG16[[#This Row],[Poeng '#3]]</f>
        <v/>
      </c>
      <c r="U19" s="5">
        <f>TabellG16[[#This Row],[Poeng '#4]]</f>
        <v>100</v>
      </c>
      <c r="V19" s="5">
        <f>TabellG16[[#This Row],[Poeng '#5]]</f>
        <v>100</v>
      </c>
      <c r="W19" s="5" t="str">
        <f>TabellG16[[#This Row],[Poeng '#6]]</f>
        <v/>
      </c>
    </row>
    <row r="20" spans="1:23" x14ac:dyDescent="0.4">
      <c r="A20" t="s">
        <v>245</v>
      </c>
      <c r="B20" t="s">
        <v>6</v>
      </c>
      <c r="C20" s="5"/>
      <c r="D20" s="5" t="str">
        <f>IF(TabellG16[[#This Row],[Plassering '#1]]="","",VLOOKUP(TabellG16[[#This Row],[Plassering '#1]],Poeng[],2,FALSE))</f>
        <v/>
      </c>
      <c r="E20" s="5">
        <v>5</v>
      </c>
      <c r="F20" s="5">
        <f>IF(TabellG16[[#This Row],[Plassering '#2]]="","",VLOOKUP(TabellG16[[#This Row],[Plassering '#2]],Poeng[],2,FALSE))</f>
        <v>45</v>
      </c>
      <c r="G20" s="5"/>
      <c r="H20" s="5" t="str">
        <f>IF(TabellG16[[#This Row],[Plassering '#3]]="","",VLOOKUP(TabellG16[[#This Row],[Plassering '#3]],Poeng[],2,FALSE))</f>
        <v/>
      </c>
      <c r="I20" s="5"/>
      <c r="J20" s="5" t="str">
        <f>IF(TabellG16[[#This Row],[Plassering '#4]]="","",VLOOKUP(TabellG16[[#This Row],[Plassering '#4]],Poeng[],2,FALSE))</f>
        <v/>
      </c>
      <c r="K20" s="5"/>
      <c r="L20" s="5" t="str">
        <f>IF(TabellG16[[#This Row],[Plassering '#5]]="","",VLOOKUP(TabellG16[[#This Row],[Plassering '#5]],Poeng[],2,FALSE))</f>
        <v/>
      </c>
      <c r="M20" s="5"/>
      <c r="N20" s="5" t="str">
        <f>IF(TabellG16[[#This Row],[Plassering '#6]]="","",VLOOKUP(TabellG16[[#This Row],[Plassering '#6]],Poeng[],2,FALSE))</f>
        <v/>
      </c>
      <c r="O20" s="5" t="str" cm="1">
        <f t="array" ref="O20">IF(6-(COUNTBLANK(TabellG16[[#This Row],[P1]:[P6]]))&lt;4,"",SUM(LARGE(TabellG16[[#This Row],[P1]:[P6]],{1,2,3,4})))</f>
        <v/>
      </c>
      <c r="P20" s="10" cm="1">
        <f t="array" ref="P20">IF(6-(COUNTBLANK(TabellG16[[#This Row],[P1]:[P6]]))&lt;4,SUM(TabellG16[[#This Row],[P1]:[P6]]),SUM(LARGE(TabellG16[[#This Row],[P1]:[P6]],{1,2,3,4})))</f>
        <v>45</v>
      </c>
      <c r="Q20" s="5" t="str">
        <f>IF(TabellG16[[#This Row],[Poeng Tellende]]="","",RANK(TabellG16[ [#This Row],[Poeng Tellende] ],TabellG16[Poeng Tellende],0))</f>
        <v/>
      </c>
      <c r="R20" s="5" t="str">
        <f>TabellG16[[#This Row],[Poeng '#1]]</f>
        <v/>
      </c>
      <c r="S20" s="5">
        <f>TabellG16[[#This Row],[Poeng '#2]]</f>
        <v>45</v>
      </c>
      <c r="T20" s="5" t="str">
        <f>TabellG16[[#This Row],[Poeng '#3]]</f>
        <v/>
      </c>
      <c r="U20" s="5" t="str">
        <f>TabellG16[[#This Row],[Poeng '#4]]</f>
        <v/>
      </c>
      <c r="V20" s="5" t="str">
        <f>TabellG16[[#This Row],[Poeng '#5]]</f>
        <v/>
      </c>
      <c r="W20" s="5" t="str">
        <f>TabellG16[[#This Row],[Poeng '#6]]</f>
        <v/>
      </c>
    </row>
    <row r="21" spans="1:23" x14ac:dyDescent="0.4">
      <c r="A21" t="s">
        <v>160</v>
      </c>
      <c r="B21" t="s">
        <v>14</v>
      </c>
      <c r="C21">
        <v>6</v>
      </c>
      <c r="D21" s="5">
        <f>IF(TabellG16[[#This Row],[Plassering '#1]]="","",VLOOKUP(TabellG16[[#This Row],[Plassering '#1]],Poeng[],2,FALSE))</f>
        <v>40</v>
      </c>
      <c r="E21" s="5"/>
      <c r="F21" s="5" t="str">
        <f>IF(TabellG16[[#This Row],[Plassering '#2]]="","",VLOOKUP(TabellG16[[#This Row],[Plassering '#2]],Poeng[],2,FALSE))</f>
        <v/>
      </c>
      <c r="G21" s="5"/>
      <c r="H21" s="5" t="str">
        <f>IF(TabellG16[[#This Row],[Plassering '#3]]="","",VLOOKUP(TabellG16[[#This Row],[Plassering '#3]],Poeng[],2,FALSE))</f>
        <v/>
      </c>
      <c r="I21" s="5"/>
      <c r="J21" s="5" t="str">
        <f>IF(TabellG16[[#This Row],[Plassering '#4]]="","",VLOOKUP(TabellG16[[#This Row],[Plassering '#4]],Poeng[],2,FALSE))</f>
        <v/>
      </c>
      <c r="K21" s="5"/>
      <c r="L21" s="5" t="str">
        <f>IF(TabellG16[[#This Row],[Plassering '#5]]="","",VLOOKUP(TabellG16[[#This Row],[Plassering '#5]],Poeng[],2,FALSE))</f>
        <v/>
      </c>
      <c r="M21" s="5"/>
      <c r="N21" s="5" t="str">
        <f>IF(TabellG16[[#This Row],[Plassering '#6]]="","",VLOOKUP(TabellG16[[#This Row],[Plassering '#6]],Poeng[],2,FALSE))</f>
        <v/>
      </c>
      <c r="O21" s="5" t="str" cm="1">
        <f t="array" ref="O21">IF(6-(COUNTBLANK(TabellG16[[#This Row],[P1]:[P6]]))&lt;4,"",SUM(LARGE(TabellG16[[#This Row],[P1]:[P6]],{1,2,3,4})))</f>
        <v/>
      </c>
      <c r="P21" s="10" cm="1">
        <f t="array" ref="P21">IF(6-(COUNTBLANK(TabellG16[[#This Row],[P1]:[P6]]))&lt;4,SUM(TabellG16[[#This Row],[P1]:[P6]]),SUM(LARGE(TabellG16[[#This Row],[P1]:[P6]],{1,2,3,4})))</f>
        <v>40</v>
      </c>
      <c r="Q21" s="5" t="str">
        <f>IF(TabellG16[[#This Row],[Poeng Tellende]]="","",RANK(TabellG16[ [#This Row],[Poeng Tellende] ],TabellG16[Poeng Tellende],0))</f>
        <v/>
      </c>
      <c r="R21" s="5">
        <f>TabellG16[[#This Row],[Poeng '#1]]</f>
        <v>40</v>
      </c>
      <c r="S21" s="5" t="str">
        <f>TabellG16[[#This Row],[Poeng '#2]]</f>
        <v/>
      </c>
      <c r="T21" s="5" t="str">
        <f>TabellG16[[#This Row],[Poeng '#3]]</f>
        <v/>
      </c>
      <c r="U21" s="5" t="str">
        <f>TabellG16[[#This Row],[Poeng '#4]]</f>
        <v/>
      </c>
      <c r="V21" s="5" t="str">
        <f>TabellG16[[#This Row],[Poeng '#5]]</f>
        <v/>
      </c>
      <c r="W21" s="5" t="str">
        <f>TabellG16[[#This Row],[Poeng '#6]]</f>
        <v/>
      </c>
    </row>
    <row r="22" spans="1:23" x14ac:dyDescent="0.4">
      <c r="A22" t="s">
        <v>162</v>
      </c>
      <c r="B22" t="s">
        <v>10</v>
      </c>
      <c r="C22">
        <v>7</v>
      </c>
      <c r="D22" s="5">
        <f>IF(TabellG16[[#This Row],[Plassering '#1]]="","",VLOOKUP(TabellG16[[#This Row],[Plassering '#1]],Poeng[],2,FALSE))</f>
        <v>36</v>
      </c>
      <c r="E22" s="5"/>
      <c r="F22" s="5" t="str">
        <f>IF(TabellG16[[#This Row],[Plassering '#2]]="","",VLOOKUP(TabellG16[[#This Row],[Plassering '#2]],Poeng[],2,FALSE))</f>
        <v/>
      </c>
      <c r="G22" s="5"/>
      <c r="H22" s="5" t="str">
        <f>IF(TabellG16[[#This Row],[Plassering '#3]]="","",VLOOKUP(TabellG16[[#This Row],[Plassering '#3]],Poeng[],2,FALSE))</f>
        <v/>
      </c>
      <c r="I22" s="5"/>
      <c r="J22" s="5" t="str">
        <f>IF(TabellG16[[#This Row],[Plassering '#4]]="","",VLOOKUP(TabellG16[[#This Row],[Plassering '#4]],Poeng[],2,FALSE))</f>
        <v/>
      </c>
      <c r="K22" s="5"/>
      <c r="L22" s="5" t="str">
        <f>IF(TabellG16[[#This Row],[Plassering '#5]]="","",VLOOKUP(TabellG16[[#This Row],[Plassering '#5]],Poeng[],2,FALSE))</f>
        <v/>
      </c>
      <c r="M22" s="5"/>
      <c r="N22" s="5" t="str">
        <f>IF(TabellG16[[#This Row],[Plassering '#6]]="","",VLOOKUP(TabellG16[[#This Row],[Plassering '#6]],Poeng[],2,FALSE))</f>
        <v/>
      </c>
      <c r="O22" s="5" t="str" cm="1">
        <f t="array" ref="O22">IF(6-(COUNTBLANK(TabellG16[[#This Row],[P1]:[P6]]))&lt;4,"",SUM(LARGE(TabellG16[[#This Row],[P1]:[P6]],{1,2,3,4})))</f>
        <v/>
      </c>
      <c r="P22" s="10" cm="1">
        <f t="array" ref="P22">IF(6-(COUNTBLANK(TabellG16[[#This Row],[P1]:[P6]]))&lt;4,SUM(TabellG16[[#This Row],[P1]:[P6]]),SUM(LARGE(TabellG16[[#This Row],[P1]:[P6]],{1,2,3,4})))</f>
        <v>36</v>
      </c>
      <c r="Q22" s="5" t="str">
        <f>IF(TabellG16[[#This Row],[Poeng Tellende]]="","",RANK(TabellG16[ [#This Row],[Poeng Tellende] ],TabellG16[Poeng Tellende],0))</f>
        <v/>
      </c>
      <c r="R22" s="5">
        <f>TabellG16[[#This Row],[Poeng '#1]]</f>
        <v>36</v>
      </c>
      <c r="S22" s="5" t="str">
        <f>TabellG16[[#This Row],[Poeng '#2]]</f>
        <v/>
      </c>
      <c r="T22" s="5" t="str">
        <f>TabellG16[[#This Row],[Poeng '#3]]</f>
        <v/>
      </c>
      <c r="U22" s="5" t="str">
        <f>TabellG16[[#This Row],[Poeng '#4]]</f>
        <v/>
      </c>
      <c r="V22" s="5" t="str">
        <f>TabellG16[[#This Row],[Poeng '#5]]</f>
        <v/>
      </c>
      <c r="W22" s="5" t="str">
        <f>TabellG16[[#This Row],[Poeng '#6]]</f>
        <v/>
      </c>
    </row>
    <row r="23" spans="1:23" x14ac:dyDescent="0.4">
      <c r="A23" t="s">
        <v>335</v>
      </c>
      <c r="B23" t="s">
        <v>336</v>
      </c>
      <c r="C23" s="5"/>
      <c r="D23" s="5" t="str">
        <f>IF(TabellG16[[#This Row],[Plassering '#1]]="","",VLOOKUP(TabellG16[[#This Row],[Plassering '#1]],Poeng[],2,FALSE))</f>
        <v/>
      </c>
      <c r="E23" s="5"/>
      <c r="F23" s="5" t="str">
        <f>IF(TabellG16[[#This Row],[Plassering '#2]]="","",VLOOKUP(TabellG16[[#This Row],[Plassering '#2]],Poeng[],2,FALSE))</f>
        <v/>
      </c>
      <c r="G23" s="5"/>
      <c r="H23" s="5" t="str">
        <f>IF(TabellG16[[#This Row],[Plassering '#3]]="","",VLOOKUP(TabellG16[[#This Row],[Plassering '#3]],Poeng[],2,FALSE))</f>
        <v/>
      </c>
      <c r="I23" s="5"/>
      <c r="J23" s="5" t="str">
        <f>IF(TabellG16[[#This Row],[Plassering '#4]]="","",VLOOKUP(TabellG16[[#This Row],[Plassering '#4]],Poeng[],2,FALSE))</f>
        <v/>
      </c>
      <c r="K23" s="5">
        <v>12</v>
      </c>
      <c r="L23" s="5">
        <f>IF(TabellG16[[#This Row],[Plassering '#5]]="","",VLOOKUP(TabellG16[[#This Row],[Plassering '#5]],Poeng[],2,FALSE))</f>
        <v>22</v>
      </c>
      <c r="M23" s="5"/>
      <c r="N23" s="5" t="str">
        <f>IF(TabellG16[[#This Row],[Plassering '#6]]="","",VLOOKUP(TabellG16[[#This Row],[Plassering '#6]],Poeng[],2,FALSE))</f>
        <v/>
      </c>
      <c r="O23" s="5" t="str" cm="1">
        <f t="array" ref="O23">IF(6-(COUNTBLANK(TabellG16[[#This Row],[P1]:[P6]]))&lt;4,"",SUM(LARGE(TabellG16[[#This Row],[P1]:[P6]],{1,2,3,4})))</f>
        <v/>
      </c>
      <c r="P23" s="10" cm="1">
        <f t="array" ref="P23">IF(6-(COUNTBLANK(TabellG16[[#This Row],[P1]:[P6]]))&lt;4,SUM(TabellG16[[#This Row],[P1]:[P6]]),SUM(LARGE(TabellG16[[#This Row],[P1]:[P6]],{1,2,3,4})))</f>
        <v>22</v>
      </c>
      <c r="Q23" s="5" t="str">
        <f>IF(TabellG16[[#This Row],[Poeng Tellende]]="","",RANK(TabellG16[ [#This Row],[Poeng Tellende] ],TabellG16[Poeng Tellende],0))</f>
        <v/>
      </c>
      <c r="R23" s="5" t="str">
        <f>TabellG16[[#This Row],[Poeng '#1]]</f>
        <v/>
      </c>
      <c r="S23" s="5" t="str">
        <f>TabellG16[[#This Row],[Poeng '#2]]</f>
        <v/>
      </c>
      <c r="T23" s="5" t="str">
        <f>TabellG16[[#This Row],[Poeng '#3]]</f>
        <v/>
      </c>
      <c r="U23" s="5" t="str">
        <f>TabellG16[[#This Row],[Poeng '#4]]</f>
        <v/>
      </c>
      <c r="V23" s="5">
        <f>TabellG16[[#This Row],[Poeng '#5]]</f>
        <v>22</v>
      </c>
      <c r="W23" s="5" t="str">
        <f>TabellG16[[#This Row],[Poeng '#6]]</f>
        <v/>
      </c>
    </row>
    <row r="24" spans="1:23" x14ac:dyDescent="0.4">
      <c r="A24" t="s">
        <v>168</v>
      </c>
      <c r="B24" t="s">
        <v>6</v>
      </c>
      <c r="C24">
        <v>14</v>
      </c>
      <c r="D24" s="5">
        <f>IF(TabellG16[[#This Row],[Plassering '#1]]="","",VLOOKUP(TabellG16[[#This Row],[Plassering '#1]],Poeng[],2,FALSE))</f>
        <v>18</v>
      </c>
      <c r="E24" s="5"/>
      <c r="F24" s="5" t="str">
        <f>IF(TabellG16[[#This Row],[Plassering '#2]]="","",VLOOKUP(TabellG16[[#This Row],[Plassering '#2]],Poeng[],2,FALSE))</f>
        <v/>
      </c>
      <c r="G24" s="5"/>
      <c r="H24" s="5" t="str">
        <f>IF(TabellG16[[#This Row],[Plassering '#3]]="","",VLOOKUP(TabellG16[[#This Row],[Plassering '#3]],Poeng[],2,FALSE))</f>
        <v/>
      </c>
      <c r="I24" s="5"/>
      <c r="J24" s="5" t="str">
        <f>IF(TabellG16[[#This Row],[Plassering '#4]]="","",VLOOKUP(TabellG16[[#This Row],[Plassering '#4]],Poeng[],2,FALSE))</f>
        <v/>
      </c>
      <c r="K24" s="5"/>
      <c r="L24" s="5" t="str">
        <f>IF(TabellG16[[#This Row],[Plassering '#5]]="","",VLOOKUP(TabellG16[[#This Row],[Plassering '#5]],Poeng[],2,FALSE))</f>
        <v/>
      </c>
      <c r="M24" s="5"/>
      <c r="N24" s="5" t="str">
        <f>IF(TabellG16[[#This Row],[Plassering '#6]]="","",VLOOKUP(TabellG16[[#This Row],[Plassering '#6]],Poeng[],2,FALSE))</f>
        <v/>
      </c>
      <c r="O24" s="5" t="str" cm="1">
        <f t="array" ref="O24">IF(6-(COUNTBLANK(TabellG16[[#This Row],[P1]:[P6]]))&lt;4,"",SUM(LARGE(TabellG16[[#This Row],[P1]:[P6]],{1,2,3,4})))</f>
        <v/>
      </c>
      <c r="P24" s="10" cm="1">
        <f t="array" ref="P24">IF(6-(COUNTBLANK(TabellG16[[#This Row],[P1]:[P6]]))&lt;4,SUM(TabellG16[[#This Row],[P1]:[P6]]),SUM(LARGE(TabellG16[[#This Row],[P1]:[P6]],{1,2,3,4})))</f>
        <v>18</v>
      </c>
      <c r="Q24" s="5" t="str">
        <f>IF(TabellG16[[#This Row],[Poeng Tellende]]="","",RANK(TabellG16[ [#This Row],[Poeng Tellende] ],TabellG16[Poeng Tellende],0))</f>
        <v/>
      </c>
      <c r="R24" s="5">
        <f>TabellG16[[#This Row],[Poeng '#1]]</f>
        <v>18</v>
      </c>
      <c r="S24" s="5" t="str">
        <f>TabellG16[[#This Row],[Poeng '#2]]</f>
        <v/>
      </c>
      <c r="T24" s="5" t="str">
        <f>TabellG16[[#This Row],[Poeng '#3]]</f>
        <v/>
      </c>
      <c r="U24" s="5" t="str">
        <f>TabellG16[[#This Row],[Poeng '#4]]</f>
        <v/>
      </c>
      <c r="V24" s="5" t="str">
        <f>TabellG16[[#This Row],[Poeng '#5]]</f>
        <v/>
      </c>
      <c r="W24" s="5" t="str">
        <f>TabellG16[[#This Row],[Poeng '#6]]</f>
        <v/>
      </c>
    </row>
    <row r="25" spans="1:23" x14ac:dyDescent="0.4">
      <c r="A25"/>
      <c r="B25"/>
      <c r="C25" s="5"/>
      <c r="D25" s="5" t="str">
        <f>IF(TabellG16[[#This Row],[Plassering '#1]]="","",VLOOKUP(TabellG16[[#This Row],[Plassering '#1]],Poeng[],2,FALSE))</f>
        <v/>
      </c>
      <c r="E25" s="5"/>
      <c r="F25" s="5" t="str">
        <f>IF(TabellG16[[#This Row],[Plassering '#2]]="","",VLOOKUP(TabellG16[[#This Row],[Plassering '#2]],Poeng[],2,FALSE))</f>
        <v/>
      </c>
      <c r="G25" s="5"/>
      <c r="H25" s="5" t="str">
        <f>IF(TabellG16[[#This Row],[Plassering '#3]]="","",VLOOKUP(TabellG16[[#This Row],[Plassering '#3]],Poeng[],2,FALSE))</f>
        <v/>
      </c>
      <c r="I25" s="5"/>
      <c r="J25" s="5" t="str">
        <f>IF(TabellG16[[#This Row],[Plassering '#4]]="","",VLOOKUP(TabellG16[[#This Row],[Plassering '#4]],Poeng[],2,FALSE))</f>
        <v/>
      </c>
      <c r="K25" s="5"/>
      <c r="L25" s="5" t="str">
        <f>IF(TabellG16[[#This Row],[Plassering '#5]]="","",VLOOKUP(TabellG16[[#This Row],[Plassering '#5]],Poeng[],2,FALSE))</f>
        <v/>
      </c>
      <c r="M25" s="5"/>
      <c r="N25" s="5" t="str">
        <f>IF(TabellG16[[#This Row],[Plassering '#6]]="","",VLOOKUP(TabellG16[[#This Row],[Plassering '#6]],Poeng[],2,FALSE))</f>
        <v/>
      </c>
      <c r="O25" s="5" t="str" cm="1">
        <f t="array" ref="O25">IF(6-(COUNTBLANK(TabellG16[[#This Row],[P1]:[P6]]))&lt;4,"",SUM(LARGE(TabellG16[[#This Row],[P1]:[P6]],{1,2,3,4})))</f>
        <v/>
      </c>
      <c r="P25" s="10" cm="1">
        <f t="array" ref="P25">IF(6-(COUNTBLANK(TabellG16[[#This Row],[P1]:[P6]]))&lt;4,SUM(TabellG16[[#This Row],[P1]:[P6]]),SUM(LARGE(TabellG16[[#This Row],[P1]:[P6]],{1,2,3,4})))</f>
        <v>0</v>
      </c>
      <c r="Q25" s="5" t="str">
        <f>IF(TabellG16[[#This Row],[Poeng Tellende]]="","",RANK(TabellG16[ [#This Row],[Poeng Tellende] ],TabellG16[Poeng Tellende],0))</f>
        <v/>
      </c>
      <c r="R25" s="5" t="str">
        <f>TabellG16[[#This Row],[Poeng '#1]]</f>
        <v/>
      </c>
      <c r="S25" s="5" t="str">
        <f>TabellG16[[#This Row],[Poeng '#2]]</f>
        <v/>
      </c>
      <c r="T25" s="5" t="str">
        <f>TabellG16[[#This Row],[Poeng '#3]]</f>
        <v/>
      </c>
      <c r="U25" s="5" t="str">
        <f>TabellG16[[#This Row],[Poeng '#4]]</f>
        <v/>
      </c>
      <c r="V25" s="5" t="str">
        <f>TabellG16[[#This Row],[Poeng '#5]]</f>
        <v/>
      </c>
      <c r="W25" s="5" t="str">
        <f>TabellG16[[#This Row],[Poeng '#6]]</f>
        <v/>
      </c>
    </row>
    <row r="26" spans="1:23" x14ac:dyDescent="0.4">
      <c r="A26"/>
      <c r="B26"/>
      <c r="C26" s="5"/>
      <c r="D26" s="5" t="str">
        <f>IF(TabellG16[[#This Row],[Plassering '#1]]="","",VLOOKUP(TabellG16[[#This Row],[Plassering '#1]],Poeng[],2,FALSE))</f>
        <v/>
      </c>
      <c r="E26" s="5"/>
      <c r="F26" s="5" t="str">
        <f>IF(TabellG16[[#This Row],[Plassering '#2]]="","",VLOOKUP(TabellG16[[#This Row],[Plassering '#2]],Poeng[],2,FALSE))</f>
        <v/>
      </c>
      <c r="G26" s="5"/>
      <c r="H26" s="5" t="str">
        <f>IF(TabellG16[[#This Row],[Plassering '#3]]="","",VLOOKUP(TabellG16[[#This Row],[Plassering '#3]],Poeng[],2,FALSE))</f>
        <v/>
      </c>
      <c r="I26" s="5"/>
      <c r="J26" s="5" t="str">
        <f>IF(TabellG16[[#This Row],[Plassering '#4]]="","",VLOOKUP(TabellG16[[#This Row],[Plassering '#4]],Poeng[],2,FALSE))</f>
        <v/>
      </c>
      <c r="K26" s="5"/>
      <c r="L26" s="5" t="str">
        <f>IF(TabellG16[[#This Row],[Plassering '#5]]="","",VLOOKUP(TabellG16[[#This Row],[Plassering '#5]],Poeng[],2,FALSE))</f>
        <v/>
      </c>
      <c r="M26" s="5"/>
      <c r="N26" s="5" t="str">
        <f>IF(TabellG16[[#This Row],[Plassering '#6]]="","",VLOOKUP(TabellG16[[#This Row],[Plassering '#6]],Poeng[],2,FALSE))</f>
        <v/>
      </c>
      <c r="O26" s="5" t="str" cm="1">
        <f t="array" ref="O26">IF(6-(COUNTBLANK(TabellG16[[#This Row],[P1]:[P6]]))&lt;4,"",SUM(LARGE(TabellG16[[#This Row],[P1]:[P6]],{1,2,3,4})))</f>
        <v/>
      </c>
      <c r="P26" s="10" cm="1">
        <f t="array" ref="P26">IF(6-(COUNTBLANK(TabellG16[[#This Row],[P1]:[P6]]))&lt;4,SUM(TabellG16[[#This Row],[P1]:[P6]]),SUM(LARGE(TabellG16[[#This Row],[P1]:[P6]],{1,2,3,4})))</f>
        <v>0</v>
      </c>
      <c r="Q26" s="5" t="str">
        <f>IF(TabellG16[[#This Row],[Poeng Tellende]]="","",RANK(TabellG16[ [#This Row],[Poeng Tellende] ],TabellG16[Poeng Tellende],0))</f>
        <v/>
      </c>
      <c r="R26" s="5" t="str">
        <f>TabellG16[[#This Row],[Poeng '#1]]</f>
        <v/>
      </c>
      <c r="S26" s="5" t="str">
        <f>TabellG16[[#This Row],[Poeng '#2]]</f>
        <v/>
      </c>
      <c r="T26" s="5" t="str">
        <f>TabellG16[[#This Row],[Poeng '#3]]</f>
        <v/>
      </c>
      <c r="U26" s="5" t="str">
        <f>TabellG16[[#This Row],[Poeng '#4]]</f>
        <v/>
      </c>
      <c r="V26" s="5" t="str">
        <f>TabellG16[[#This Row],[Poeng '#5]]</f>
        <v/>
      </c>
      <c r="W26" s="5" t="str">
        <f>TabellG16[[#This Row],[Poeng '#6]]</f>
        <v/>
      </c>
    </row>
    <row r="27" spans="1:23" x14ac:dyDescent="0.4">
      <c r="A27"/>
      <c r="B27"/>
      <c r="C27" s="5"/>
      <c r="D27" s="5" t="str">
        <f>IF(TabellG16[[#This Row],[Plassering '#1]]="","",VLOOKUP(TabellG16[[#This Row],[Plassering '#1]],Poeng[],2,FALSE))</f>
        <v/>
      </c>
      <c r="E27" s="5"/>
      <c r="F27" s="5" t="str">
        <f>IF(TabellG16[[#This Row],[Plassering '#2]]="","",VLOOKUP(TabellG16[[#This Row],[Plassering '#2]],Poeng[],2,FALSE))</f>
        <v/>
      </c>
      <c r="G27" s="5"/>
      <c r="H27" s="5" t="str">
        <f>IF(TabellG16[[#This Row],[Plassering '#3]]="","",VLOOKUP(TabellG16[[#This Row],[Plassering '#3]],Poeng[],2,FALSE))</f>
        <v/>
      </c>
      <c r="I27" s="5"/>
      <c r="J27" s="5" t="str">
        <f>IF(TabellG16[[#This Row],[Plassering '#4]]="","",VLOOKUP(TabellG16[[#This Row],[Plassering '#4]],Poeng[],2,FALSE))</f>
        <v/>
      </c>
      <c r="K27" s="5"/>
      <c r="L27" s="5" t="str">
        <f>IF(TabellG16[[#This Row],[Plassering '#5]]="","",VLOOKUP(TabellG16[[#This Row],[Plassering '#5]],Poeng[],2,FALSE))</f>
        <v/>
      </c>
      <c r="M27" s="5"/>
      <c r="N27" s="5" t="str">
        <f>IF(TabellG16[[#This Row],[Plassering '#6]]="","",VLOOKUP(TabellG16[[#This Row],[Plassering '#6]],Poeng[],2,FALSE))</f>
        <v/>
      </c>
      <c r="O27" s="5" t="str" cm="1">
        <f t="array" ref="O27">IF(6-(COUNTBLANK(TabellG16[[#This Row],[P1]:[P6]]))&lt;4,"",SUM(LARGE(TabellG16[[#This Row],[P1]:[P6]],{1,2,3,4})))</f>
        <v/>
      </c>
      <c r="P27" s="10" cm="1">
        <f t="array" ref="P27">IF(6-(COUNTBLANK(TabellG16[[#This Row],[P1]:[P6]]))&lt;4,SUM(TabellG16[[#This Row],[P1]:[P6]]),SUM(LARGE(TabellG16[[#This Row],[P1]:[P6]],{1,2,3,4})))</f>
        <v>0</v>
      </c>
      <c r="Q27" s="5" t="str">
        <f>IF(TabellG16[[#This Row],[Poeng Tellende]]="","",RANK(TabellG16[ [#This Row],[Poeng Tellende] ],TabellG16[Poeng Tellende],0))</f>
        <v/>
      </c>
      <c r="R27" s="5" t="str">
        <f>TabellG16[[#This Row],[Poeng '#1]]</f>
        <v/>
      </c>
      <c r="S27" s="5" t="str">
        <f>TabellG16[[#This Row],[Poeng '#2]]</f>
        <v/>
      </c>
      <c r="T27" s="5" t="str">
        <f>TabellG16[[#This Row],[Poeng '#3]]</f>
        <v/>
      </c>
      <c r="U27" s="5" t="str">
        <f>TabellG16[[#This Row],[Poeng '#4]]</f>
        <v/>
      </c>
      <c r="V27" s="5" t="str">
        <f>TabellG16[[#This Row],[Poeng '#5]]</f>
        <v/>
      </c>
      <c r="W27" s="5" t="str">
        <f>TabellG16[[#This Row],[Poeng '#6]]</f>
        <v/>
      </c>
    </row>
    <row r="28" spans="1:23" x14ac:dyDescent="0.4">
      <c r="A28"/>
      <c r="B28"/>
      <c r="C28" s="5"/>
      <c r="D28" s="5" t="str">
        <f>IF(TabellG16[[#This Row],[Plassering '#1]]="","",VLOOKUP(TabellG16[[#This Row],[Plassering '#1]],Poeng[],2,FALSE))</f>
        <v/>
      </c>
      <c r="E28" s="5"/>
      <c r="F28" s="5" t="str">
        <f>IF(TabellG16[[#This Row],[Plassering '#2]]="","",VLOOKUP(TabellG16[[#This Row],[Plassering '#2]],Poeng[],2,FALSE))</f>
        <v/>
      </c>
      <c r="G28" s="5"/>
      <c r="H28" s="5" t="str">
        <f>IF(TabellG16[[#This Row],[Plassering '#3]]="","",VLOOKUP(TabellG16[[#This Row],[Plassering '#3]],Poeng[],2,FALSE))</f>
        <v/>
      </c>
      <c r="I28" s="5"/>
      <c r="J28" s="5" t="str">
        <f>IF(TabellG16[[#This Row],[Plassering '#4]]="","",VLOOKUP(TabellG16[[#This Row],[Plassering '#4]],Poeng[],2,FALSE))</f>
        <v/>
      </c>
      <c r="K28" s="5"/>
      <c r="L28" s="5" t="str">
        <f>IF(TabellG16[[#This Row],[Plassering '#5]]="","",VLOOKUP(TabellG16[[#This Row],[Plassering '#5]],Poeng[],2,FALSE))</f>
        <v/>
      </c>
      <c r="M28" s="5"/>
      <c r="N28" s="5" t="str">
        <f>IF(TabellG16[[#This Row],[Plassering '#6]]="","",VLOOKUP(TabellG16[[#This Row],[Plassering '#6]],Poeng[],2,FALSE))</f>
        <v/>
      </c>
      <c r="O28" s="5" t="str" cm="1">
        <f t="array" ref="O28">IF(6-(COUNTBLANK(TabellG16[[#This Row],[P1]:[P6]]))&lt;4,"",SUM(LARGE(TabellG16[[#This Row],[P1]:[P6]],{1,2,3,4})))</f>
        <v/>
      </c>
      <c r="P28" s="10" cm="1">
        <f t="array" ref="P28">IF(6-(COUNTBLANK(TabellG16[[#This Row],[P1]:[P6]]))&lt;4,SUM(TabellG16[[#This Row],[P1]:[P6]]),SUM(LARGE(TabellG16[[#This Row],[P1]:[P6]],{1,2,3,4})))</f>
        <v>0</v>
      </c>
      <c r="Q28" s="5" t="str">
        <f>IF(TabellG16[[#This Row],[Poeng Tellende]]="","",RANK(TabellG16[ [#This Row],[Poeng Tellende] ],TabellG16[Poeng Tellende],0))</f>
        <v/>
      </c>
      <c r="R28" s="5" t="str">
        <f>TabellG16[[#This Row],[Poeng '#1]]</f>
        <v/>
      </c>
      <c r="S28" s="5" t="str">
        <f>TabellG16[[#This Row],[Poeng '#2]]</f>
        <v/>
      </c>
      <c r="T28" s="5" t="str">
        <f>TabellG16[[#This Row],[Poeng '#3]]</f>
        <v/>
      </c>
      <c r="U28" s="5" t="str">
        <f>TabellG16[[#This Row],[Poeng '#4]]</f>
        <v/>
      </c>
      <c r="V28" s="5" t="str">
        <f>TabellG16[[#This Row],[Poeng '#5]]</f>
        <v/>
      </c>
      <c r="W28" s="5" t="str">
        <f>TabellG16[[#This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94FFE-7D7F-B84C-AFB1-A93A7FEA34AB}">
  <dimension ref="A1:W33"/>
  <sheetViews>
    <sheetView zoomScaleNormal="100" workbookViewId="0">
      <selection activeCell="C9" sqref="C9:Q9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216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117</v>
      </c>
      <c r="B6" t="s">
        <v>8</v>
      </c>
      <c r="C6">
        <v>1</v>
      </c>
      <c r="D6" s="5">
        <f>IF(TabellJ13[[#This Row],[Plassering '#1]]="","",VLOOKUP(TabellJ13[[#This Row],[Plassering '#1]],Poeng[],2,FALSE))</f>
        <v>100</v>
      </c>
      <c r="E6" s="5">
        <v>1</v>
      </c>
      <c r="F6" s="5">
        <f>IF(TabellJ13[[#This Row],[Plassering '#2]]="","",VLOOKUP(TabellJ13[[#This Row],[Plassering '#2]],Poeng[],2,FALSE))</f>
        <v>100</v>
      </c>
      <c r="G6" s="5">
        <v>6</v>
      </c>
      <c r="H6" s="5">
        <f>IF(TabellJ13[[#This Row],[Plassering '#3]]="","",VLOOKUP(TabellJ13[[#This Row],[Plassering '#3]],Poeng[],2,FALSE))</f>
        <v>40</v>
      </c>
      <c r="I6" s="5">
        <v>8</v>
      </c>
      <c r="J6" s="5">
        <f>IF(TabellJ13[[#This Row],[Plassering '#4]]="","",VLOOKUP(TabellJ13[[#This Row],[Plassering '#4]],Poeng[],2,FALSE))</f>
        <v>32</v>
      </c>
      <c r="K6" s="5">
        <v>1</v>
      </c>
      <c r="L6" s="5">
        <f>IF(TabellJ13[[#This Row],[Plassering '#5]]="","",VLOOKUP(TabellJ13[[#This Row],[Plassering '#5]],Poeng[],2,FALSE))</f>
        <v>100</v>
      </c>
      <c r="M6" s="5">
        <v>1</v>
      </c>
      <c r="N6" s="5">
        <f>IF(TabellJ13[[#This Row],[Plassering '#6]]="","",VLOOKUP(TabellJ13[[#This Row],[Plassering '#6]],Poeng[],2,FALSE))</f>
        <v>100</v>
      </c>
      <c r="O6" s="5" cm="1">
        <f t="array" ref="O6">IF(6-(COUNTBLANK(TabellJ13[[#This Row],[P1]:[P6]]))&lt;4,"",SUM(LARGE(TabellJ13[[#This Row],[P1]:[P6]],{1,2,3,4})))</f>
        <v>400</v>
      </c>
      <c r="P6" s="10" cm="1">
        <f t="array" ref="P6">IF(6-(COUNTBLANK(TabellJ13[[#This Row],[P1]:[P6]]))&lt;4,SUM(TabellJ13[[#This Row],[P1]:[P6]]),SUM(LARGE(TabellJ13[[#This Row],[P1]:[P6]],{1,2,3,4})))</f>
        <v>400</v>
      </c>
      <c r="Q6" s="5">
        <f>IF(TabellJ13[[#This Row],[Poeng Tellende]]="","",RANK(TabellJ13[ [#This Row],[Poeng Tellende] ],TabellJ13[Poeng Tellende],0))</f>
        <v>1</v>
      </c>
      <c r="R6" s="5">
        <f>TabellJ13[[#This Row],[Poeng '#1]]</f>
        <v>100</v>
      </c>
      <c r="S6" s="5">
        <f>TabellJ13[[#This Row],[Poeng '#2]]</f>
        <v>100</v>
      </c>
      <c r="T6" s="5">
        <f>TabellJ13[[#This Row],[Poeng '#3]]</f>
        <v>40</v>
      </c>
      <c r="U6" s="5">
        <f>TabellJ13[[#This Row],[Poeng '#4]]</f>
        <v>32</v>
      </c>
      <c r="V6" s="5">
        <f>TabellJ13[[#This Row],[Poeng '#5]]</f>
        <v>100</v>
      </c>
      <c r="W6" s="5">
        <f>TabellJ13[[#This Row],[Poeng '#6]]</f>
        <v>100</v>
      </c>
    </row>
    <row r="7" spans="1:23" x14ac:dyDescent="0.4">
      <c r="A7" t="s">
        <v>118</v>
      </c>
      <c r="B7" t="s">
        <v>11</v>
      </c>
      <c r="C7">
        <v>2</v>
      </c>
      <c r="D7" s="5">
        <f>IF(TabellJ13[[#This Row],[Plassering '#1]]="","",VLOOKUP(TabellJ13[[#This Row],[Plassering '#1]],Poeng[],2,FALSE))</f>
        <v>80</v>
      </c>
      <c r="E7" s="5">
        <v>4</v>
      </c>
      <c r="F7" s="5">
        <f>IF(TabellJ13[[#This Row],[Plassering '#2]]="","",VLOOKUP(TabellJ13[[#This Row],[Plassering '#2]],Poeng[],2,FALSE))</f>
        <v>50</v>
      </c>
      <c r="G7" s="5">
        <v>4</v>
      </c>
      <c r="H7" s="5">
        <f>IF(TabellJ13[[#This Row],[Plassering '#3]]="","",VLOOKUP(TabellJ13[[#This Row],[Plassering '#3]],Poeng[],2,FALSE))</f>
        <v>50</v>
      </c>
      <c r="I7" s="5">
        <v>1</v>
      </c>
      <c r="J7" s="5">
        <f>IF(TabellJ13[[#This Row],[Plassering '#4]]="","",VLOOKUP(TabellJ13[[#This Row],[Plassering '#4]],Poeng[],2,FALSE))</f>
        <v>100</v>
      </c>
      <c r="K7" s="5">
        <v>2</v>
      </c>
      <c r="L7" s="5">
        <f>IF(TabellJ13[[#This Row],[Plassering '#5]]="","",VLOOKUP(TabellJ13[[#This Row],[Plassering '#5]],Poeng[],2,FALSE))</f>
        <v>80</v>
      </c>
      <c r="M7" s="5">
        <v>5</v>
      </c>
      <c r="N7" s="5">
        <f>IF(TabellJ13[[#This Row],[Plassering '#6]]="","",VLOOKUP(TabellJ13[[#This Row],[Plassering '#6]],Poeng[],2,FALSE))</f>
        <v>45</v>
      </c>
      <c r="O7" s="5" cm="1">
        <f t="array" ref="O7">IF(6-(COUNTBLANK(TabellJ13[[#This Row],[P1]:[P6]]))&lt;4,"",SUM(LARGE(TabellJ13[[#This Row],[P1]:[P6]],{1,2,3,4})))</f>
        <v>310</v>
      </c>
      <c r="P7" s="10" cm="1">
        <f t="array" ref="P7">IF(6-(COUNTBLANK(TabellJ13[[#This Row],[P1]:[P6]]))&lt;4,SUM(TabellJ13[[#This Row],[P1]:[P6]]),SUM(LARGE(TabellJ13[[#This Row],[P1]:[P6]],{1,2,3,4})))</f>
        <v>310</v>
      </c>
      <c r="Q7" s="5">
        <f>IF(TabellJ13[[#This Row],[Poeng Tellende]]="","",RANK(TabellJ13[ [#This Row],[Poeng Tellende] ],TabellJ13[Poeng Tellende],0))</f>
        <v>2</v>
      </c>
      <c r="R7" s="5">
        <f>TabellJ13[[#This Row],[Poeng '#1]]</f>
        <v>80</v>
      </c>
      <c r="S7" s="5">
        <f>TabellJ13[[#This Row],[Poeng '#2]]</f>
        <v>50</v>
      </c>
      <c r="T7" s="5">
        <f>TabellJ13[[#This Row],[Poeng '#3]]</f>
        <v>50</v>
      </c>
      <c r="U7" s="5">
        <f>TabellJ13[[#This Row],[Poeng '#4]]</f>
        <v>100</v>
      </c>
      <c r="V7" s="5">
        <f>TabellJ13[[#This Row],[Poeng '#5]]</f>
        <v>80</v>
      </c>
      <c r="W7" s="5">
        <f>TabellJ13[[#This Row],[Poeng '#6]]</f>
        <v>45</v>
      </c>
    </row>
    <row r="8" spans="1:23" x14ac:dyDescent="0.4">
      <c r="A8" t="s">
        <v>288</v>
      </c>
      <c r="B8" t="s">
        <v>6</v>
      </c>
      <c r="C8" s="5"/>
      <c r="D8" s="5" t="str">
        <f>IF(TabellJ13[[#This Row],[Plassering '#1]]="","",VLOOKUP(TabellJ13[[#This Row],[Plassering '#1]],Poeng[],2,FALSE))</f>
        <v/>
      </c>
      <c r="E8" s="5"/>
      <c r="F8" s="5" t="str">
        <f>IF(TabellJ13[[#This Row],[Plassering '#2]]="","",VLOOKUP(TabellJ13[[#This Row],[Plassering '#2]],Poeng[],2,FALSE))</f>
        <v/>
      </c>
      <c r="G8" s="5">
        <v>1</v>
      </c>
      <c r="H8" s="5">
        <f>IF(TabellJ13[[#This Row],[Plassering '#3]]="","",VLOOKUP(TabellJ13[[#This Row],[Plassering '#3]],Poeng[],2,FALSE))</f>
        <v>100</v>
      </c>
      <c r="I8" s="5">
        <v>2</v>
      </c>
      <c r="J8" s="5">
        <f>IF(TabellJ13[[#This Row],[Plassering '#4]]="","",VLOOKUP(TabellJ13[[#This Row],[Plassering '#4]],Poeng[],2,FALSE))</f>
        <v>80</v>
      </c>
      <c r="K8" s="5">
        <v>3</v>
      </c>
      <c r="L8" s="5">
        <f>IF(TabellJ13[[#This Row],[Plassering '#5]]="","",VLOOKUP(TabellJ13[[#This Row],[Plassering '#5]],Poeng[],2,FALSE))</f>
        <v>60</v>
      </c>
      <c r="M8" s="5">
        <v>3</v>
      </c>
      <c r="N8" s="5">
        <f>IF(TabellJ13[[#This Row],[Plassering '#6]]="","",VLOOKUP(TabellJ13[[#This Row],[Plassering '#6]],Poeng[],2,FALSE))</f>
        <v>60</v>
      </c>
      <c r="O8" s="5" cm="1">
        <f t="array" ref="O8">IF(6-(COUNTBLANK(TabellJ13[[#This Row],[P1]:[P6]]))&lt;4,"",SUM(LARGE(TabellJ13[[#This Row],[P1]:[P6]],{1,2,3,4})))</f>
        <v>300</v>
      </c>
      <c r="P8" s="10" cm="1">
        <f t="array" ref="P8">IF(6-(COUNTBLANK(TabellJ13[[#This Row],[P1]:[P6]]))&lt;4,SUM(TabellJ13[[#This Row],[P1]:[P6]]),SUM(LARGE(TabellJ13[[#This Row],[P1]:[P6]],{1,2,3,4})))</f>
        <v>300</v>
      </c>
      <c r="Q8" s="5">
        <f>IF(TabellJ13[[#This Row],[Poeng Tellende]]="","",RANK(TabellJ13[ [#This Row],[Poeng Tellende] ],TabellJ13[Poeng Tellende],0))</f>
        <v>3</v>
      </c>
      <c r="R8" s="5" t="str">
        <f>TabellJ13[[#This Row],[Poeng '#1]]</f>
        <v/>
      </c>
      <c r="S8" s="5" t="str">
        <f>TabellJ13[[#This Row],[Poeng '#2]]</f>
        <v/>
      </c>
      <c r="T8" s="5">
        <f>TabellJ13[[#This Row],[Poeng '#3]]</f>
        <v>100</v>
      </c>
      <c r="U8" s="5">
        <f>TabellJ13[[#This Row],[Poeng '#4]]</f>
        <v>80</v>
      </c>
      <c r="V8" s="5">
        <f>TabellJ13[[#This Row],[Poeng '#5]]</f>
        <v>60</v>
      </c>
      <c r="W8" s="5">
        <f>TabellJ13[[#This Row],[Poeng '#6]]</f>
        <v>60</v>
      </c>
    </row>
    <row r="9" spans="1:23" x14ac:dyDescent="0.4">
      <c r="A9" t="s">
        <v>120</v>
      </c>
      <c r="B9" t="s">
        <v>8</v>
      </c>
      <c r="C9">
        <v>4</v>
      </c>
      <c r="D9" s="5">
        <f>IF(TabellJ13[[#This Row],[Plassering '#1]]="","",VLOOKUP(TabellJ13[[#This Row],[Plassering '#1]],Poeng[],2,FALSE))</f>
        <v>50</v>
      </c>
      <c r="E9" s="5">
        <v>5</v>
      </c>
      <c r="F9" s="5">
        <f>IF(TabellJ13[[#This Row],[Plassering '#2]]="","",VLOOKUP(TabellJ13[[#This Row],[Plassering '#2]],Poeng[],2,FALSE))</f>
        <v>45</v>
      </c>
      <c r="G9" s="5">
        <v>7</v>
      </c>
      <c r="H9" s="5">
        <f>IF(TabellJ13[[#This Row],[Plassering '#3]]="","",VLOOKUP(TabellJ13[[#This Row],[Plassering '#3]],Poeng[],2,FALSE))</f>
        <v>36</v>
      </c>
      <c r="I9" s="5">
        <v>3</v>
      </c>
      <c r="J9" s="5">
        <f>IF(TabellJ13[[#This Row],[Plassering '#4]]="","",VLOOKUP(TabellJ13[[#This Row],[Plassering '#4]],Poeng[],2,FALSE))</f>
        <v>60</v>
      </c>
      <c r="K9" s="5">
        <v>4</v>
      </c>
      <c r="L9" s="5">
        <f>IF(TabellJ13[[#This Row],[Plassering '#5]]="","",VLOOKUP(TabellJ13[[#This Row],[Plassering '#5]],Poeng[],2,FALSE))</f>
        <v>50</v>
      </c>
      <c r="M9" s="5">
        <v>2</v>
      </c>
      <c r="N9" s="5">
        <f>IF(TabellJ13[[#This Row],[Plassering '#6]]="","",VLOOKUP(TabellJ13[[#This Row],[Plassering '#6]],Poeng[],2,FALSE))</f>
        <v>80</v>
      </c>
      <c r="O9" s="5" cm="1">
        <f t="array" ref="O9">IF(6-(COUNTBLANK(TabellJ13[[#This Row],[P1]:[P6]]))&lt;4,"",SUM(LARGE(TabellJ13[[#This Row],[P1]:[P6]],{1,2,3,4})))</f>
        <v>240</v>
      </c>
      <c r="P9" s="10" cm="1">
        <f t="array" ref="P9">IF(6-(COUNTBLANK(TabellJ13[[#This Row],[P1]:[P6]]))&lt;4,SUM(TabellJ13[[#This Row],[P1]:[P6]]),SUM(LARGE(TabellJ13[[#This Row],[P1]:[P6]],{1,2,3,4})))</f>
        <v>240</v>
      </c>
      <c r="Q9" s="5">
        <f>IF(TabellJ13[[#This Row],[Poeng Tellende]]="","",RANK(TabellJ13[ [#This Row],[Poeng Tellende] ],TabellJ13[Poeng Tellende],0))</f>
        <v>4</v>
      </c>
      <c r="R9" s="5">
        <f>TabellJ13[[#This Row],[Poeng '#1]]</f>
        <v>50</v>
      </c>
      <c r="S9" s="5">
        <f>TabellJ13[[#This Row],[Poeng '#2]]</f>
        <v>45</v>
      </c>
      <c r="T9" s="5">
        <f>TabellJ13[[#This Row],[Poeng '#3]]</f>
        <v>36</v>
      </c>
      <c r="U9" s="5">
        <f>TabellJ13[[#This Row],[Poeng '#4]]</f>
        <v>60</v>
      </c>
      <c r="V9" s="5">
        <f>TabellJ13[[#This Row],[Poeng '#5]]</f>
        <v>50</v>
      </c>
      <c r="W9" s="5">
        <f>TabellJ13[[#This Row],[Poeng '#6]]</f>
        <v>80</v>
      </c>
    </row>
    <row r="10" spans="1:23" x14ac:dyDescent="0.4">
      <c r="A10" t="s">
        <v>119</v>
      </c>
      <c r="B10" t="s">
        <v>9</v>
      </c>
      <c r="C10">
        <v>3</v>
      </c>
      <c r="D10" s="5">
        <f>IF(TabellJ13[[#This Row],[Plassering '#1]]="","",VLOOKUP(TabellJ13[[#This Row],[Plassering '#1]],Poeng[],2,FALSE))</f>
        <v>60</v>
      </c>
      <c r="E10" s="5">
        <v>2</v>
      </c>
      <c r="F10" s="5">
        <f>IF(TabellJ13[[#This Row],[Plassering '#2]]="","",VLOOKUP(TabellJ13[[#This Row],[Plassering '#2]],Poeng[],2,FALSE))</f>
        <v>80</v>
      </c>
      <c r="G10" s="5">
        <v>8</v>
      </c>
      <c r="H10" s="5">
        <f>IF(TabellJ13[[#This Row],[Plassering '#3]]="","",VLOOKUP(TabellJ13[[#This Row],[Plassering '#3]],Poeng[],2,FALSE))</f>
        <v>32</v>
      </c>
      <c r="I10" s="5">
        <v>5</v>
      </c>
      <c r="J10" s="5">
        <f>IF(TabellJ13[[#This Row],[Plassering '#4]]="","",VLOOKUP(TabellJ13[[#This Row],[Plassering '#4]],Poeng[],2,FALSE))</f>
        <v>45</v>
      </c>
      <c r="K10" s="5">
        <v>9</v>
      </c>
      <c r="L10" s="5">
        <f>IF(TabellJ13[[#This Row],[Plassering '#5]]="","",VLOOKUP(TabellJ13[[#This Row],[Plassering '#5]],Poeng[],2,FALSE))</f>
        <v>29</v>
      </c>
      <c r="M10" s="5">
        <v>6</v>
      </c>
      <c r="N10" s="5">
        <f>IF(TabellJ13[[#This Row],[Plassering '#6]]="","",VLOOKUP(TabellJ13[[#This Row],[Plassering '#6]],Poeng[],2,FALSE))</f>
        <v>40</v>
      </c>
      <c r="O10" s="5" cm="1">
        <f t="array" ref="O10">IF(6-(COUNTBLANK(TabellJ13[[#This Row],[P1]:[P6]]))&lt;4,"",SUM(LARGE(TabellJ13[[#This Row],[P1]:[P6]],{1,2,3,4})))</f>
        <v>225</v>
      </c>
      <c r="P10" s="10" cm="1">
        <f t="array" ref="P10">IF(6-(COUNTBLANK(TabellJ13[[#This Row],[P1]:[P6]]))&lt;4,SUM(TabellJ13[[#This Row],[P1]:[P6]]),SUM(LARGE(TabellJ13[[#This Row],[P1]:[P6]],{1,2,3,4})))</f>
        <v>225</v>
      </c>
      <c r="Q10" s="5">
        <f>IF(TabellJ13[[#This Row],[Poeng Tellende]]="","",RANK(TabellJ13[ [#This Row],[Poeng Tellende] ],TabellJ13[Poeng Tellende],0))</f>
        <v>5</v>
      </c>
      <c r="R10" s="5">
        <f>TabellJ13[[#This Row],[Poeng '#1]]</f>
        <v>60</v>
      </c>
      <c r="S10" s="5">
        <f>TabellJ13[[#This Row],[Poeng '#2]]</f>
        <v>80</v>
      </c>
      <c r="T10" s="5">
        <f>TabellJ13[[#This Row],[Poeng '#3]]</f>
        <v>32</v>
      </c>
      <c r="U10" s="5">
        <f>TabellJ13[[#This Row],[Poeng '#4]]</f>
        <v>45</v>
      </c>
      <c r="V10" s="5">
        <f>TabellJ13[[#This Row],[Poeng '#5]]</f>
        <v>29</v>
      </c>
      <c r="W10" s="5">
        <f>TabellJ13[[#This Row],[Poeng '#6]]</f>
        <v>40</v>
      </c>
    </row>
    <row r="11" spans="1:23" x14ac:dyDescent="0.4">
      <c r="A11" t="s">
        <v>121</v>
      </c>
      <c r="B11" t="s">
        <v>6</v>
      </c>
      <c r="C11">
        <v>5</v>
      </c>
      <c r="D11" s="5">
        <f>IF(TabellJ13[[#This Row],[Plassering '#1]]="","",VLOOKUP(TabellJ13[[#This Row],[Plassering '#1]],Poeng[],2,FALSE))</f>
        <v>45</v>
      </c>
      <c r="E11" s="5">
        <v>6</v>
      </c>
      <c r="F11" s="5">
        <f>IF(TabellJ13[[#This Row],[Plassering '#2]]="","",VLOOKUP(TabellJ13[[#This Row],[Plassering '#2]],Poeng[],2,FALSE))</f>
        <v>40</v>
      </c>
      <c r="G11" s="5">
        <v>9</v>
      </c>
      <c r="H11" s="5">
        <f>IF(TabellJ13[[#This Row],[Plassering '#3]]="","",VLOOKUP(TabellJ13[[#This Row],[Plassering '#3]],Poeng[],2,FALSE))</f>
        <v>29</v>
      </c>
      <c r="I11" s="5">
        <v>4</v>
      </c>
      <c r="J11" s="5">
        <f>IF(TabellJ13[[#This Row],[Plassering '#4]]="","",VLOOKUP(TabellJ13[[#This Row],[Plassering '#4]],Poeng[],2,FALSE))</f>
        <v>50</v>
      </c>
      <c r="K11" s="5">
        <v>6</v>
      </c>
      <c r="L11" s="5">
        <f>IF(TabellJ13[[#This Row],[Plassering '#5]]="","",VLOOKUP(TabellJ13[[#This Row],[Plassering '#5]],Poeng[],2,FALSE))</f>
        <v>40</v>
      </c>
      <c r="M11" s="5">
        <v>4</v>
      </c>
      <c r="N11" s="5">
        <f>IF(TabellJ13[[#This Row],[Plassering '#6]]="","",VLOOKUP(TabellJ13[[#This Row],[Plassering '#6]],Poeng[],2,FALSE))</f>
        <v>50</v>
      </c>
      <c r="O11" s="5" cm="1">
        <f t="array" ref="O11">IF(6-(COUNTBLANK(TabellJ13[[#This Row],[P1]:[P6]]))&lt;4,"",SUM(LARGE(TabellJ13[[#This Row],[P1]:[P6]],{1,2,3,4})))</f>
        <v>185</v>
      </c>
      <c r="P11" s="10" cm="1">
        <f t="array" ref="P11">IF(6-(COUNTBLANK(TabellJ13[[#This Row],[P1]:[P6]]))&lt;4,SUM(TabellJ13[[#This Row],[P1]:[P6]]),SUM(LARGE(TabellJ13[[#This Row],[P1]:[P6]],{1,2,3,4})))</f>
        <v>185</v>
      </c>
      <c r="Q11" s="5">
        <f>IF(TabellJ13[[#This Row],[Poeng Tellende]]="","",RANK(TabellJ13[ [#This Row],[Poeng Tellende] ],TabellJ13[Poeng Tellende],0))</f>
        <v>6</v>
      </c>
      <c r="R11" s="5">
        <f>TabellJ13[[#This Row],[Poeng '#1]]</f>
        <v>45</v>
      </c>
      <c r="S11" s="5">
        <f>TabellJ13[[#This Row],[Poeng '#2]]</f>
        <v>40</v>
      </c>
      <c r="T11" s="5">
        <f>TabellJ13[[#This Row],[Poeng '#3]]</f>
        <v>29</v>
      </c>
      <c r="U11" s="5">
        <f>TabellJ13[[#This Row],[Poeng '#4]]</f>
        <v>50</v>
      </c>
      <c r="V11" s="5">
        <f>TabellJ13[[#This Row],[Poeng '#5]]</f>
        <v>40</v>
      </c>
      <c r="W11" s="5">
        <f>TabellJ13[[#This Row],[Poeng '#6]]</f>
        <v>50</v>
      </c>
    </row>
    <row r="12" spans="1:23" x14ac:dyDescent="0.4">
      <c r="A12" t="s">
        <v>124</v>
      </c>
      <c r="B12" t="s">
        <v>6</v>
      </c>
      <c r="C12">
        <v>8</v>
      </c>
      <c r="D12" s="5">
        <f>IF(TabellJ13[[#This Row],[Plassering '#1]]="","",VLOOKUP(TabellJ13[[#This Row],[Plassering '#1]],Poeng[],2,FALSE))</f>
        <v>32</v>
      </c>
      <c r="E12" s="5">
        <v>7</v>
      </c>
      <c r="F12" s="5">
        <f>IF(TabellJ13[[#This Row],[Plassering '#2]]="","",VLOOKUP(TabellJ13[[#This Row],[Plassering '#2]],Poeng[],2,FALSE))</f>
        <v>36</v>
      </c>
      <c r="G12" s="5">
        <v>5</v>
      </c>
      <c r="H12" s="5">
        <f>IF(TabellJ13[[#This Row],[Plassering '#3]]="","",VLOOKUP(TabellJ13[[#This Row],[Plassering '#3]],Poeng[],2,FALSE))</f>
        <v>45</v>
      </c>
      <c r="I12" s="5">
        <v>7</v>
      </c>
      <c r="J12" s="5">
        <f>IF(TabellJ13[[#This Row],[Plassering '#4]]="","",VLOOKUP(TabellJ13[[#This Row],[Plassering '#4]],Poeng[],2,FALSE))</f>
        <v>36</v>
      </c>
      <c r="K12" s="5"/>
      <c r="L12" s="5" t="str">
        <f>IF(TabellJ13[[#This Row],[Plassering '#5]]="","",VLOOKUP(TabellJ13[[#This Row],[Plassering '#5]],Poeng[],2,FALSE))</f>
        <v/>
      </c>
      <c r="M12" s="5">
        <v>7</v>
      </c>
      <c r="N12" s="5">
        <f>IF(TabellJ13[[#This Row],[Plassering '#6]]="","",VLOOKUP(TabellJ13[[#This Row],[Plassering '#6]],Poeng[],2,FALSE))</f>
        <v>36</v>
      </c>
      <c r="O12" s="5" cm="1">
        <f t="array" ref="O12">IF(6-(COUNTBLANK(TabellJ13[[#This Row],[P1]:[P6]]))&lt;4,"",SUM(LARGE(TabellJ13[[#This Row],[P1]:[P6]],{1,2,3,4})))</f>
        <v>153</v>
      </c>
      <c r="P12" s="10" cm="1">
        <f t="array" ref="P12">IF(6-(COUNTBLANK(TabellJ13[[#This Row],[P1]:[P6]]))&lt;4,SUM(TabellJ13[[#This Row],[P1]:[P6]]),SUM(LARGE(TabellJ13[[#This Row],[P1]:[P6]],{1,2,3,4})))</f>
        <v>153</v>
      </c>
      <c r="Q12" s="5">
        <f>IF(TabellJ13[[#This Row],[Poeng Tellende]]="","",RANK(TabellJ13[ [#This Row],[Poeng Tellende] ],TabellJ13[Poeng Tellende],0))</f>
        <v>7</v>
      </c>
      <c r="R12" s="5">
        <f>TabellJ13[[#This Row],[Poeng '#1]]</f>
        <v>32</v>
      </c>
      <c r="S12" s="5">
        <f>TabellJ13[[#This Row],[Poeng '#2]]</f>
        <v>36</v>
      </c>
      <c r="T12" s="5">
        <f>TabellJ13[[#This Row],[Poeng '#3]]</f>
        <v>45</v>
      </c>
      <c r="U12" s="5">
        <f>TabellJ13[[#This Row],[Poeng '#4]]</f>
        <v>36</v>
      </c>
      <c r="V12" s="5" t="str">
        <f>TabellJ13[[#This Row],[Poeng '#5]]</f>
        <v/>
      </c>
      <c r="W12" s="5">
        <f>TabellJ13[[#This Row],[Poeng '#6]]</f>
        <v>36</v>
      </c>
    </row>
    <row r="13" spans="1:23" x14ac:dyDescent="0.4">
      <c r="A13" t="s">
        <v>123</v>
      </c>
      <c r="B13" t="s">
        <v>6</v>
      </c>
      <c r="C13">
        <v>7</v>
      </c>
      <c r="D13" s="5">
        <f>IF(TabellJ13[[#This Row],[Plassering '#1]]="","",VLOOKUP(TabellJ13[[#This Row],[Plassering '#1]],Poeng[],2,FALSE))</f>
        <v>36</v>
      </c>
      <c r="E13" s="5">
        <v>9</v>
      </c>
      <c r="F13" s="5">
        <f>IF(TabellJ13[[#This Row],[Plassering '#2]]="","",VLOOKUP(TabellJ13[[#This Row],[Plassering '#2]],Poeng[],2,FALSE))</f>
        <v>29</v>
      </c>
      <c r="G13" s="5">
        <v>10</v>
      </c>
      <c r="H13" s="5">
        <f>IF(TabellJ13[[#This Row],[Plassering '#3]]="","",VLOOKUP(TabellJ13[[#This Row],[Plassering '#3]],Poeng[],2,FALSE))</f>
        <v>26</v>
      </c>
      <c r="I13" s="5">
        <v>6</v>
      </c>
      <c r="J13" s="5">
        <f>IF(TabellJ13[[#This Row],[Plassering '#4]]="","",VLOOKUP(TabellJ13[[#This Row],[Plassering '#4]],Poeng[],2,FALSE))</f>
        <v>40</v>
      </c>
      <c r="K13" s="5">
        <v>5</v>
      </c>
      <c r="L13" s="5">
        <f>IF(TabellJ13[[#This Row],[Plassering '#5]]="","",VLOOKUP(TabellJ13[[#This Row],[Plassering '#5]],Poeng[],2,FALSE))</f>
        <v>45</v>
      </c>
      <c r="M13" s="5"/>
      <c r="N13" s="5" t="str">
        <f>IF(TabellJ13[[#This Row],[Plassering '#6]]="","",VLOOKUP(TabellJ13[[#This Row],[Plassering '#6]],Poeng[],2,FALSE))</f>
        <v/>
      </c>
      <c r="O13" s="5" cm="1">
        <f t="array" ref="O13">IF(6-(COUNTBLANK(TabellJ13[[#This Row],[P1]:[P6]]))&lt;4,"",SUM(LARGE(TabellJ13[[#This Row],[P1]:[P6]],{1,2,3,4})))</f>
        <v>150</v>
      </c>
      <c r="P13" s="10" cm="1">
        <f t="array" ref="P13">IF(6-(COUNTBLANK(TabellJ13[[#This Row],[P1]:[P6]]))&lt;4,SUM(TabellJ13[[#This Row],[P1]:[P6]]),SUM(LARGE(TabellJ13[[#This Row],[P1]:[P6]],{1,2,3,4})))</f>
        <v>150</v>
      </c>
      <c r="Q13" s="5">
        <f>IF(TabellJ13[[#This Row],[Poeng Tellende]]="","",RANK(TabellJ13[ [#This Row],[Poeng Tellende] ],TabellJ13[Poeng Tellende],0))</f>
        <v>8</v>
      </c>
      <c r="R13" s="5">
        <f>TabellJ13[[#This Row],[Poeng '#1]]</f>
        <v>36</v>
      </c>
      <c r="S13" s="5">
        <f>TabellJ13[[#This Row],[Poeng '#2]]</f>
        <v>29</v>
      </c>
      <c r="T13" s="5">
        <f>TabellJ13[[#This Row],[Poeng '#3]]</f>
        <v>26</v>
      </c>
      <c r="U13" s="5">
        <f>TabellJ13[[#This Row],[Poeng '#4]]</f>
        <v>40</v>
      </c>
      <c r="V13" s="5">
        <f>TabellJ13[[#This Row],[Poeng '#5]]</f>
        <v>45</v>
      </c>
      <c r="W13" s="5" t="str">
        <f>TabellJ13[[#This Row],[Poeng '#6]]</f>
        <v/>
      </c>
    </row>
    <row r="14" spans="1:23" x14ac:dyDescent="0.4">
      <c r="A14" t="s">
        <v>125</v>
      </c>
      <c r="B14" t="s">
        <v>18</v>
      </c>
      <c r="C14">
        <v>9</v>
      </c>
      <c r="D14" s="5">
        <f>IF(TabellJ13[[#This Row],[Plassering '#1]]="","",VLOOKUP(TabellJ13[[#This Row],[Plassering '#1]],Poeng[],2,FALSE))</f>
        <v>29</v>
      </c>
      <c r="E14" s="5">
        <v>10</v>
      </c>
      <c r="F14" s="5">
        <f>IF(TabellJ13[[#This Row],[Plassering '#2]]="","",VLOOKUP(TabellJ13[[#This Row],[Plassering '#2]],Poeng[],2,FALSE))</f>
        <v>26</v>
      </c>
      <c r="G14" s="5">
        <v>13</v>
      </c>
      <c r="H14" s="5">
        <f>IF(TabellJ13[[#This Row],[Plassering '#3]]="","",VLOOKUP(TabellJ13[[#This Row],[Plassering '#3]],Poeng[],2,FALSE))</f>
        <v>20</v>
      </c>
      <c r="I14" s="5">
        <v>12</v>
      </c>
      <c r="J14" s="5">
        <f>IF(TabellJ13[[#This Row],[Plassering '#4]]="","",VLOOKUP(TabellJ13[[#This Row],[Plassering '#4]],Poeng[],2,FALSE))</f>
        <v>22</v>
      </c>
      <c r="K14" s="5"/>
      <c r="L14" s="5" t="str">
        <f>IF(TabellJ13[[#This Row],[Plassering '#5]]="","",VLOOKUP(TabellJ13[[#This Row],[Plassering '#5]],Poeng[],2,FALSE))</f>
        <v/>
      </c>
      <c r="M14" s="5">
        <v>8</v>
      </c>
      <c r="N14" s="5">
        <f>IF(TabellJ13[[#This Row],[Plassering '#6]]="","",VLOOKUP(TabellJ13[[#This Row],[Plassering '#6]],Poeng[],2,FALSE))</f>
        <v>32</v>
      </c>
      <c r="O14" s="5" cm="1">
        <f t="array" ref="O14">IF(6-(COUNTBLANK(TabellJ13[[#This Row],[P1]:[P6]]))&lt;4,"",SUM(LARGE(TabellJ13[[#This Row],[P1]:[P6]],{1,2,3,4})))</f>
        <v>109</v>
      </c>
      <c r="P14" s="10" cm="1">
        <f t="array" ref="P14">IF(6-(COUNTBLANK(TabellJ13[[#This Row],[P1]:[P6]]))&lt;4,SUM(TabellJ13[[#This Row],[P1]:[P6]]),SUM(LARGE(TabellJ13[[#This Row],[P1]:[P6]],{1,2,3,4})))</f>
        <v>109</v>
      </c>
      <c r="Q14" s="5">
        <f>IF(TabellJ13[[#This Row],[Poeng Tellende]]="","",RANK(TabellJ13[ [#This Row],[Poeng Tellende] ],TabellJ13[Poeng Tellende],0))</f>
        <v>9</v>
      </c>
      <c r="R14" s="5">
        <f>TabellJ13[[#This Row],[Poeng '#1]]</f>
        <v>29</v>
      </c>
      <c r="S14" s="5">
        <f>TabellJ13[[#This Row],[Poeng '#2]]</f>
        <v>26</v>
      </c>
      <c r="T14" s="5">
        <f>TabellJ13[[#This Row],[Poeng '#3]]</f>
        <v>20</v>
      </c>
      <c r="U14" s="5">
        <f>TabellJ13[[#This Row],[Poeng '#4]]</f>
        <v>22</v>
      </c>
      <c r="V14" s="5" t="str">
        <f>TabellJ13[[#This Row],[Poeng '#5]]</f>
        <v/>
      </c>
      <c r="W14" s="5">
        <f>TabellJ13[[#This Row],[Poeng '#6]]</f>
        <v>32</v>
      </c>
    </row>
    <row r="15" spans="1:23" x14ac:dyDescent="0.4">
      <c r="A15" t="s">
        <v>291</v>
      </c>
      <c r="B15" t="s">
        <v>6</v>
      </c>
      <c r="C15" s="5"/>
      <c r="D15" s="5" t="str">
        <f>IF(TabellJ13[[#This Row],[Plassering '#1]]="","",VLOOKUP(TabellJ13[[#This Row],[Plassering '#1]],Poeng[],2,FALSE))</f>
        <v/>
      </c>
      <c r="E15" s="5"/>
      <c r="F15" s="5" t="str">
        <f>IF(TabellJ13[[#This Row],[Plassering '#2]]="","",VLOOKUP(TabellJ13[[#This Row],[Plassering '#2]],Poeng[],2,FALSE))</f>
        <v/>
      </c>
      <c r="G15" s="5">
        <v>14</v>
      </c>
      <c r="H15" s="5">
        <f>IF(TabellJ13[[#This Row],[Plassering '#3]]="","",VLOOKUP(TabellJ13[[#This Row],[Plassering '#3]],Poeng[],2,FALSE))</f>
        <v>18</v>
      </c>
      <c r="I15" s="5">
        <v>9</v>
      </c>
      <c r="J15" s="5">
        <f>IF(TabellJ13[[#This Row],[Plassering '#4]]="","",VLOOKUP(TabellJ13[[#This Row],[Plassering '#4]],Poeng[],2,FALSE))</f>
        <v>29</v>
      </c>
      <c r="K15" s="5">
        <v>11</v>
      </c>
      <c r="L15" s="5">
        <f>IF(TabellJ13[[#This Row],[Plassering '#5]]="","",VLOOKUP(TabellJ13[[#This Row],[Plassering '#5]],Poeng[],2,FALSE))</f>
        <v>24</v>
      </c>
      <c r="M15" s="5">
        <v>10</v>
      </c>
      <c r="N15" s="5">
        <f>IF(TabellJ13[[#This Row],[Plassering '#6]]="","",VLOOKUP(TabellJ13[[#This Row],[Plassering '#6]],Poeng[],2,FALSE))</f>
        <v>26</v>
      </c>
      <c r="O15" s="5" cm="1">
        <f t="array" ref="O15">IF(6-(COUNTBLANK(TabellJ13[[#This Row],[P1]:[P6]]))&lt;4,"",SUM(LARGE(TabellJ13[[#This Row],[P1]:[P6]],{1,2,3,4})))</f>
        <v>97</v>
      </c>
      <c r="P15" s="10" cm="1">
        <f t="array" ref="P15">IF(6-(COUNTBLANK(TabellJ13[[#This Row],[P1]:[P6]]))&lt;4,SUM(TabellJ13[[#This Row],[P1]:[P6]]),SUM(LARGE(TabellJ13[[#This Row],[P1]:[P6]],{1,2,3,4})))</f>
        <v>97</v>
      </c>
      <c r="Q15" s="5">
        <f>IF(TabellJ13[[#This Row],[Poeng Tellende]]="","",RANK(TabellJ13[ [#This Row],[Poeng Tellende] ],TabellJ13[Poeng Tellende],0))</f>
        <v>10</v>
      </c>
      <c r="R15" s="5" t="str">
        <f>TabellJ13[[#This Row],[Poeng '#1]]</f>
        <v/>
      </c>
      <c r="S15" s="5" t="str">
        <f>TabellJ13[[#This Row],[Poeng '#2]]</f>
        <v/>
      </c>
      <c r="T15" s="5">
        <f>TabellJ13[[#This Row],[Poeng '#3]]</f>
        <v>18</v>
      </c>
      <c r="U15" s="5">
        <f>TabellJ13[[#This Row],[Poeng '#4]]</f>
        <v>29</v>
      </c>
      <c r="V15" s="5">
        <f>TabellJ13[[#This Row],[Poeng '#5]]</f>
        <v>24</v>
      </c>
      <c r="W15" s="5">
        <f>TabellJ13[[#This Row],[Poeng '#6]]</f>
        <v>26</v>
      </c>
    </row>
    <row r="16" spans="1:23" x14ac:dyDescent="0.4">
      <c r="A16" t="s">
        <v>127</v>
      </c>
      <c r="B16" t="s">
        <v>8</v>
      </c>
      <c r="C16">
        <v>11</v>
      </c>
      <c r="D16" s="5">
        <f>IF(TabellJ13[[#This Row],[Plassering '#1]]="","",VLOOKUP(TabellJ13[[#This Row],[Plassering '#1]],Poeng[],2,FALSE))</f>
        <v>24</v>
      </c>
      <c r="E16" s="5">
        <v>13</v>
      </c>
      <c r="F16" s="5">
        <f>IF(TabellJ13[[#This Row],[Plassering '#2]]="","",VLOOKUP(TabellJ13[[#This Row],[Plassering '#2]],Poeng[],2,FALSE))</f>
        <v>20</v>
      </c>
      <c r="G16" s="5">
        <v>17</v>
      </c>
      <c r="H16" s="5">
        <f>IF(TabellJ13[[#This Row],[Plassering '#3]]="","",VLOOKUP(TabellJ13[[#This Row],[Plassering '#3]],Poeng[],2,FALSE))</f>
        <v>14</v>
      </c>
      <c r="I16" s="5">
        <v>11</v>
      </c>
      <c r="J16" s="5">
        <f>IF(TabellJ13[[#This Row],[Plassering '#4]]="","",VLOOKUP(TabellJ13[[#This Row],[Plassering '#4]],Poeng[],2,FALSE))</f>
        <v>24</v>
      </c>
      <c r="K16" s="5"/>
      <c r="L16" s="5" t="str">
        <f>IF(TabellJ13[[#This Row],[Plassering '#5]]="","",VLOOKUP(TabellJ13[[#This Row],[Plassering '#5]],Poeng[],2,FALSE))</f>
        <v/>
      </c>
      <c r="M16" s="5">
        <v>12</v>
      </c>
      <c r="N16" s="5">
        <f>IF(TabellJ13[[#This Row],[Plassering '#6]]="","",VLOOKUP(TabellJ13[[#This Row],[Plassering '#6]],Poeng[],2,FALSE))</f>
        <v>22</v>
      </c>
      <c r="O16" s="5" cm="1">
        <f t="array" ref="O16">IF(6-(COUNTBLANK(TabellJ13[[#This Row],[P1]:[P6]]))&lt;4,"",SUM(LARGE(TabellJ13[[#This Row],[P1]:[P6]],{1,2,3,4})))</f>
        <v>90</v>
      </c>
      <c r="P16" s="10" cm="1">
        <f t="array" ref="P16">IF(6-(COUNTBLANK(TabellJ13[[#This Row],[P1]:[P6]]))&lt;4,SUM(TabellJ13[[#This Row],[P1]:[P6]]),SUM(LARGE(TabellJ13[[#This Row],[P1]:[P6]],{1,2,3,4})))</f>
        <v>90</v>
      </c>
      <c r="Q16" s="5">
        <f>IF(TabellJ13[[#This Row],[Poeng Tellende]]="","",RANK(TabellJ13[ [#This Row],[Poeng Tellende] ],TabellJ13[Poeng Tellende],0))</f>
        <v>11</v>
      </c>
      <c r="R16" s="5">
        <f>TabellJ13[[#This Row],[Poeng '#1]]</f>
        <v>24</v>
      </c>
      <c r="S16" s="5">
        <f>TabellJ13[[#This Row],[Poeng '#2]]</f>
        <v>20</v>
      </c>
      <c r="T16" s="5">
        <f>TabellJ13[[#This Row],[Poeng '#3]]</f>
        <v>14</v>
      </c>
      <c r="U16" s="5">
        <f>TabellJ13[[#This Row],[Poeng '#4]]</f>
        <v>24</v>
      </c>
      <c r="V16" s="5" t="str">
        <f>TabellJ13[[#This Row],[Poeng '#5]]</f>
        <v/>
      </c>
      <c r="W16" s="5">
        <f>TabellJ13[[#This Row],[Poeng '#6]]</f>
        <v>22</v>
      </c>
    </row>
    <row r="17" spans="1:23" x14ac:dyDescent="0.4">
      <c r="A17" t="s">
        <v>294</v>
      </c>
      <c r="B17" t="s">
        <v>8</v>
      </c>
      <c r="C17" s="5"/>
      <c r="D17" s="5" t="str">
        <f>IF(TabellJ13[[#This Row],[Plassering '#1]]="","",VLOOKUP(TabellJ13[[#This Row],[Plassering '#1]],Poeng[],2,FALSE))</f>
        <v/>
      </c>
      <c r="E17" s="5"/>
      <c r="F17" s="5" t="str">
        <f>IF(TabellJ13[[#This Row],[Plassering '#2]]="","",VLOOKUP(TabellJ13[[#This Row],[Plassering '#2]],Poeng[],2,FALSE))</f>
        <v/>
      </c>
      <c r="G17" s="5">
        <v>19</v>
      </c>
      <c r="H17" s="5">
        <f>IF(TabellJ13[[#This Row],[Plassering '#3]]="","",VLOOKUP(TabellJ13[[#This Row],[Plassering '#3]],Poeng[],2,FALSE))</f>
        <v>12</v>
      </c>
      <c r="I17" s="5">
        <v>13</v>
      </c>
      <c r="J17" s="5">
        <f>IF(TabellJ13[[#This Row],[Plassering '#4]]="","",VLOOKUP(TabellJ13[[#This Row],[Plassering '#4]],Poeng[],2,FALSE))</f>
        <v>20</v>
      </c>
      <c r="K17" s="5">
        <v>13</v>
      </c>
      <c r="L17" s="5">
        <f>IF(TabellJ13[[#This Row],[Plassering '#5]]="","",VLOOKUP(TabellJ13[[#This Row],[Plassering '#5]],Poeng[],2,FALSE))</f>
        <v>20</v>
      </c>
      <c r="M17" s="5">
        <v>13</v>
      </c>
      <c r="N17" s="5">
        <f>IF(TabellJ13[[#This Row],[Plassering '#6]]="","",VLOOKUP(TabellJ13[[#This Row],[Plassering '#6]],Poeng[],2,FALSE))</f>
        <v>20</v>
      </c>
      <c r="O17" s="5" cm="1">
        <f t="array" ref="O17">IF(6-(COUNTBLANK(TabellJ13[[#This Row],[P1]:[P6]]))&lt;4,"",SUM(LARGE(TabellJ13[[#This Row],[P1]:[P6]],{1,2,3,4})))</f>
        <v>72</v>
      </c>
      <c r="P17" s="10" cm="1">
        <f t="array" ref="P17">IF(6-(COUNTBLANK(TabellJ13[[#This Row],[P1]:[P6]]))&lt;4,SUM(TabellJ13[[#This Row],[P1]:[P6]]),SUM(LARGE(TabellJ13[[#This Row],[P1]:[P6]],{1,2,3,4})))</f>
        <v>72</v>
      </c>
      <c r="Q17" s="5">
        <f>IF(TabellJ13[[#This Row],[Poeng Tellende]]="","",RANK(TabellJ13[ [#This Row],[Poeng Tellende] ],TabellJ13[Poeng Tellende],0))</f>
        <v>12</v>
      </c>
      <c r="R17" s="5" t="str">
        <f>TabellJ13[[#This Row],[Poeng '#1]]</f>
        <v/>
      </c>
      <c r="S17" s="5" t="str">
        <f>TabellJ13[[#This Row],[Poeng '#2]]</f>
        <v/>
      </c>
      <c r="T17" s="5">
        <f>TabellJ13[[#This Row],[Poeng '#3]]</f>
        <v>12</v>
      </c>
      <c r="U17" s="5">
        <f>TabellJ13[[#This Row],[Poeng '#4]]</f>
        <v>20</v>
      </c>
      <c r="V17" s="5">
        <f>TabellJ13[[#This Row],[Poeng '#5]]</f>
        <v>20</v>
      </c>
      <c r="W17" s="5">
        <f>TabellJ13[[#This Row],[Poeng '#6]]</f>
        <v>20</v>
      </c>
    </row>
    <row r="18" spans="1:23" x14ac:dyDescent="0.4">
      <c r="A18" t="s">
        <v>129</v>
      </c>
      <c r="B18" t="s">
        <v>35</v>
      </c>
      <c r="C18">
        <v>13</v>
      </c>
      <c r="D18" s="5">
        <f>IF(TabellJ13[[#This Row],[Plassering '#1]]="","",VLOOKUP(TabellJ13[[#This Row],[Plassering '#1]],Poeng[],2,FALSE))</f>
        <v>20</v>
      </c>
      <c r="E18" s="5"/>
      <c r="F18" s="5" t="str">
        <f>IF(TabellJ13[[#This Row],[Plassering '#2]]="","",VLOOKUP(TabellJ13[[#This Row],[Plassering '#2]],Poeng[],2,FALSE))</f>
        <v/>
      </c>
      <c r="G18" s="5">
        <v>15</v>
      </c>
      <c r="H18" s="5">
        <f>IF(TabellJ13[[#This Row],[Plassering '#3]]="","",VLOOKUP(TabellJ13[[#This Row],[Plassering '#3]],Poeng[],2,FALSE))</f>
        <v>16</v>
      </c>
      <c r="I18" s="5">
        <v>14</v>
      </c>
      <c r="J18" s="5">
        <f>IF(TabellJ13[[#This Row],[Plassering '#4]]="","",VLOOKUP(TabellJ13[[#This Row],[Plassering '#4]],Poeng[],2,FALSE))</f>
        <v>18</v>
      </c>
      <c r="K18" s="5">
        <v>14</v>
      </c>
      <c r="L18" s="5">
        <f>IF(TabellJ13[[#This Row],[Plassering '#5]]="","",VLOOKUP(TabellJ13[[#This Row],[Plassering '#5]],Poeng[],2,FALSE))</f>
        <v>18</v>
      </c>
      <c r="M18" s="5"/>
      <c r="N18" s="5" t="str">
        <f>IF(TabellJ13[[#This Row],[Plassering '#6]]="","",VLOOKUP(TabellJ13[[#This Row],[Plassering '#6]],Poeng[],2,FALSE))</f>
        <v/>
      </c>
      <c r="O18" s="5" cm="1">
        <f t="array" ref="O18">IF(6-(COUNTBLANK(TabellJ13[[#This Row],[P1]:[P6]]))&lt;4,"",SUM(LARGE(TabellJ13[[#This Row],[P1]:[P6]],{1,2,3,4})))</f>
        <v>72</v>
      </c>
      <c r="P18" s="10" cm="1">
        <f t="array" ref="P18">IF(6-(COUNTBLANK(TabellJ13[[#This Row],[P1]:[P6]]))&lt;4,SUM(TabellJ13[[#This Row],[P1]:[P6]]),SUM(LARGE(TabellJ13[[#This Row],[P1]:[P6]],{1,2,3,4})))</f>
        <v>72</v>
      </c>
      <c r="Q18" s="5">
        <f>IF(TabellJ13[[#This Row],[Poeng Tellende]]="","",RANK(TabellJ13[ [#This Row],[Poeng Tellende] ],TabellJ13[Poeng Tellende],0))</f>
        <v>12</v>
      </c>
      <c r="R18" s="5">
        <f>TabellJ13[[#This Row],[Poeng '#1]]</f>
        <v>20</v>
      </c>
      <c r="S18" s="5" t="str">
        <f>TabellJ13[[#This Row],[Poeng '#2]]</f>
        <v/>
      </c>
      <c r="T18" s="5">
        <f>TabellJ13[[#This Row],[Poeng '#3]]</f>
        <v>16</v>
      </c>
      <c r="U18" s="5">
        <f>TabellJ13[[#This Row],[Poeng '#4]]</f>
        <v>18</v>
      </c>
      <c r="V18" s="5">
        <f>TabellJ13[[#This Row],[Poeng '#5]]</f>
        <v>18</v>
      </c>
      <c r="W18" s="5" t="str">
        <f>TabellJ13[[#This Row],[Poeng '#6]]</f>
        <v/>
      </c>
    </row>
    <row r="19" spans="1:23" x14ac:dyDescent="0.4">
      <c r="A19" t="s">
        <v>131</v>
      </c>
      <c r="B19" t="s">
        <v>8</v>
      </c>
      <c r="C19">
        <v>15</v>
      </c>
      <c r="D19" s="5">
        <f>IF(TabellJ13[[#This Row],[Plassering '#1]]="","",VLOOKUP(TabellJ13[[#This Row],[Plassering '#1]],Poeng[],2,FALSE))</f>
        <v>16</v>
      </c>
      <c r="E19" s="5">
        <v>15</v>
      </c>
      <c r="F19" s="5">
        <f>IF(TabellJ13[[#This Row],[Plassering '#2]]="","",VLOOKUP(TabellJ13[[#This Row],[Plassering '#2]],Poeng[],2,FALSE))</f>
        <v>16</v>
      </c>
      <c r="G19" s="5">
        <v>20</v>
      </c>
      <c r="H19" s="5">
        <f>IF(TabellJ13[[#This Row],[Plassering '#3]]="","",VLOOKUP(TabellJ13[[#This Row],[Plassering '#3]],Poeng[],2,FALSE))</f>
        <v>11</v>
      </c>
      <c r="I19" s="5">
        <v>15</v>
      </c>
      <c r="J19" s="5">
        <f>IF(TabellJ13[[#This Row],[Plassering '#4]]="","",VLOOKUP(TabellJ13[[#This Row],[Plassering '#4]],Poeng[],2,FALSE))</f>
        <v>16</v>
      </c>
      <c r="K19" s="5">
        <v>15</v>
      </c>
      <c r="L19" s="5">
        <f>IF(TabellJ13[[#This Row],[Plassering '#5]]="","",VLOOKUP(TabellJ13[[#This Row],[Plassering '#5]],Poeng[],2,FALSE))</f>
        <v>16</v>
      </c>
      <c r="M19" s="5"/>
      <c r="N19" s="5" t="str">
        <f>IF(TabellJ13[[#This Row],[Plassering '#6]]="","",VLOOKUP(TabellJ13[[#This Row],[Plassering '#6]],Poeng[],2,FALSE))</f>
        <v/>
      </c>
      <c r="O19" s="5" cm="1">
        <f t="array" ref="O19">IF(6-(COUNTBLANK(TabellJ13[[#This Row],[P1]:[P6]]))&lt;4,"",SUM(LARGE(TabellJ13[[#This Row],[P1]:[P6]],{1,2,3,4})))</f>
        <v>64</v>
      </c>
      <c r="P19" s="10" cm="1">
        <f t="array" ref="P19">IF(6-(COUNTBLANK(TabellJ13[[#This Row],[P1]:[P6]]))&lt;4,SUM(TabellJ13[[#This Row],[P1]:[P6]]),SUM(LARGE(TabellJ13[[#This Row],[P1]:[P6]],{1,2,3,4})))</f>
        <v>64</v>
      </c>
      <c r="Q19" s="5">
        <f>IF(TabellJ13[[#This Row],[Poeng Tellende]]="","",RANK(TabellJ13[ [#This Row],[Poeng Tellende] ],TabellJ13[Poeng Tellende],0))</f>
        <v>14</v>
      </c>
      <c r="R19" s="5">
        <f>TabellJ13[[#This Row],[Poeng '#1]]</f>
        <v>16</v>
      </c>
      <c r="S19" s="5">
        <f>TabellJ13[[#This Row],[Poeng '#2]]</f>
        <v>16</v>
      </c>
      <c r="T19" s="5">
        <f>TabellJ13[[#This Row],[Poeng '#3]]</f>
        <v>11</v>
      </c>
      <c r="U19" s="5">
        <f>TabellJ13[[#This Row],[Poeng '#4]]</f>
        <v>16</v>
      </c>
      <c r="V19" s="5">
        <f>TabellJ13[[#This Row],[Poeng '#5]]</f>
        <v>16</v>
      </c>
      <c r="W19" s="5" t="str">
        <f>TabellJ13[[#This Row],[Poeng '#6]]</f>
        <v/>
      </c>
    </row>
    <row r="20" spans="1:23" x14ac:dyDescent="0.4">
      <c r="A20" t="s">
        <v>290</v>
      </c>
      <c r="B20" t="s">
        <v>8</v>
      </c>
      <c r="C20" s="5"/>
      <c r="D20" s="5" t="str">
        <f>IF(TabellJ13[[#This Row],[Plassering '#1]]="","",VLOOKUP(TabellJ13[[#This Row],[Plassering '#1]],Poeng[],2,FALSE))</f>
        <v/>
      </c>
      <c r="E20" s="5"/>
      <c r="F20" s="5" t="str">
        <f>IF(TabellJ13[[#This Row],[Plassering '#2]]="","",VLOOKUP(TabellJ13[[#This Row],[Plassering '#2]],Poeng[],2,FALSE))</f>
        <v/>
      </c>
      <c r="G20" s="5">
        <v>12</v>
      </c>
      <c r="H20" s="5">
        <f>IF(TabellJ13[[#This Row],[Plassering '#3]]="","",VLOOKUP(TabellJ13[[#This Row],[Plassering '#3]],Poeng[],2,FALSE))</f>
        <v>22</v>
      </c>
      <c r="I20" s="5">
        <v>10</v>
      </c>
      <c r="J20" s="5">
        <f>IF(TabellJ13[[#This Row],[Plassering '#4]]="","",VLOOKUP(TabellJ13[[#This Row],[Plassering '#4]],Poeng[],2,FALSE))</f>
        <v>26</v>
      </c>
      <c r="K20" s="5"/>
      <c r="L20" s="5" t="str">
        <f>IF(TabellJ13[[#This Row],[Plassering '#5]]="","",VLOOKUP(TabellJ13[[#This Row],[Plassering '#5]],Poeng[],2,FALSE))</f>
        <v/>
      </c>
      <c r="M20" s="5">
        <v>9</v>
      </c>
      <c r="N20" s="5">
        <f>IF(TabellJ13[[#This Row],[Plassering '#6]]="","",VLOOKUP(TabellJ13[[#This Row],[Plassering '#6]],Poeng[],2,FALSE))</f>
        <v>29</v>
      </c>
      <c r="O20" s="5" t="str" cm="1">
        <f t="array" ref="O20">IF(6-(COUNTBLANK(TabellJ13[[#This Row],[P1]:[P6]]))&lt;4,"",SUM(LARGE(TabellJ13[[#This Row],[P1]:[P6]],{1,2,3,4})))</f>
        <v/>
      </c>
      <c r="P20" s="10" cm="1">
        <f t="array" ref="P20">IF(6-(COUNTBLANK(TabellJ13[[#This Row],[P1]:[P6]]))&lt;4,SUM(TabellJ13[[#This Row],[P1]:[P6]]),SUM(LARGE(TabellJ13[[#This Row],[P1]:[P6]],{1,2,3,4})))</f>
        <v>77</v>
      </c>
      <c r="Q20" s="5" t="str">
        <f>IF(TabellJ13[[#This Row],[Poeng Tellende]]="","",RANK(TabellJ13[ [#This Row],[Poeng Tellende] ],TabellJ13[Poeng Tellende],0))</f>
        <v/>
      </c>
      <c r="R20" s="5" t="str">
        <f>TabellJ13[[#This Row],[Poeng '#1]]</f>
        <v/>
      </c>
      <c r="S20" s="5" t="str">
        <f>TabellJ13[[#This Row],[Poeng '#2]]</f>
        <v/>
      </c>
      <c r="T20" s="5">
        <f>TabellJ13[[#This Row],[Poeng '#3]]</f>
        <v>22</v>
      </c>
      <c r="U20" s="5">
        <f>TabellJ13[[#This Row],[Poeng '#4]]</f>
        <v>26</v>
      </c>
      <c r="V20" s="5" t="str">
        <f>TabellJ13[[#This Row],[Poeng '#5]]</f>
        <v/>
      </c>
      <c r="W20" s="5">
        <f>TabellJ13[[#This Row],[Poeng '#6]]</f>
        <v>29</v>
      </c>
    </row>
    <row r="21" spans="1:23" x14ac:dyDescent="0.4">
      <c r="A21" t="s">
        <v>330</v>
      </c>
      <c r="B21" t="s">
        <v>277</v>
      </c>
      <c r="C21" s="5"/>
      <c r="D21" s="5" t="str">
        <f>IF(TabellJ13[[#This Row],[Plassering '#1]]="","",VLOOKUP(TabellJ13[[#This Row],[Plassering '#1]],Poeng[],2,FALSE))</f>
        <v/>
      </c>
      <c r="E21" s="5"/>
      <c r="F21" s="5" t="str">
        <f>IF(TabellJ13[[#This Row],[Plassering '#2]]="","",VLOOKUP(TabellJ13[[#This Row],[Plassering '#2]],Poeng[],2,FALSE))</f>
        <v/>
      </c>
      <c r="G21" s="5"/>
      <c r="H21" s="5" t="str">
        <f>IF(TabellJ13[[#This Row],[Plassering '#3]]="","",VLOOKUP(TabellJ13[[#This Row],[Plassering '#3]],Poeng[],2,FALSE))</f>
        <v/>
      </c>
      <c r="I21" s="5"/>
      <c r="J21" s="5" t="str">
        <f>IF(TabellJ13[[#This Row],[Plassering '#4]]="","",VLOOKUP(TabellJ13[[#This Row],[Plassering '#4]],Poeng[],2,FALSE))</f>
        <v/>
      </c>
      <c r="K21" s="5">
        <v>10</v>
      </c>
      <c r="L21" s="5">
        <f>IF(TabellJ13[[#This Row],[Plassering '#5]]="","",VLOOKUP(TabellJ13[[#This Row],[Plassering '#5]],Poeng[],2,FALSE))</f>
        <v>26</v>
      </c>
      <c r="M21" s="5">
        <v>11</v>
      </c>
      <c r="N21" s="5">
        <f>IF(TabellJ13[[#This Row],[Plassering '#6]]="","",VLOOKUP(TabellJ13[[#This Row],[Plassering '#6]],Poeng[],2,FALSE))</f>
        <v>24</v>
      </c>
      <c r="O21" s="5" t="str" cm="1">
        <f t="array" ref="O21">IF(6-(COUNTBLANK(TabellJ13[[#This Row],[P1]:[P6]]))&lt;4,"",SUM(LARGE(TabellJ13[[#This Row],[P1]:[P6]],{1,2,3,4})))</f>
        <v/>
      </c>
      <c r="P21" s="10" cm="1">
        <f t="array" ref="P21">IF(6-(COUNTBLANK(TabellJ13[[#This Row],[P1]:[P6]]))&lt;4,SUM(TabellJ13[[#This Row],[P1]:[P6]]),SUM(LARGE(TabellJ13[[#This Row],[P1]:[P6]],{1,2,3,4})))</f>
        <v>50</v>
      </c>
      <c r="Q21" s="5" t="str">
        <f>IF(TabellJ13[[#This Row],[Poeng Tellende]]="","",RANK(TabellJ13[ [#This Row],[Poeng Tellende] ],TabellJ13[Poeng Tellende],0))</f>
        <v/>
      </c>
      <c r="R21" s="5" t="str">
        <f>TabellJ13[[#This Row],[Poeng '#1]]</f>
        <v/>
      </c>
      <c r="S21" s="5" t="str">
        <f>TabellJ13[[#This Row],[Poeng '#2]]</f>
        <v/>
      </c>
      <c r="T21" s="5" t="str">
        <f>TabellJ13[[#This Row],[Poeng '#3]]</f>
        <v/>
      </c>
      <c r="U21" s="5" t="str">
        <f>TabellJ13[[#This Row],[Poeng '#4]]</f>
        <v/>
      </c>
      <c r="V21" s="5">
        <f>TabellJ13[[#This Row],[Poeng '#5]]</f>
        <v>26</v>
      </c>
      <c r="W21" s="5">
        <f>TabellJ13[[#This Row],[Poeng '#6]]</f>
        <v>24</v>
      </c>
    </row>
    <row r="22" spans="1:23" x14ac:dyDescent="0.4">
      <c r="A22" t="s">
        <v>122</v>
      </c>
      <c r="B22" t="s">
        <v>6</v>
      </c>
      <c r="C22">
        <v>6</v>
      </c>
      <c r="D22" s="5">
        <f>IF(TabellJ13[[#This Row],[Plassering '#1]]="","",VLOOKUP(TabellJ13[[#This Row],[Plassering '#1]],Poeng[],2,FALSE))</f>
        <v>40</v>
      </c>
      <c r="E22" s="5">
        <v>3</v>
      </c>
      <c r="F22" s="5">
        <f>IF(TabellJ13[[#This Row],[Plassering '#2]]="","",VLOOKUP(TabellJ13[[#This Row],[Plassering '#2]],Poeng[],2,FALSE))</f>
        <v>60</v>
      </c>
      <c r="G22" s="5">
        <v>2</v>
      </c>
      <c r="H22" s="5">
        <f>IF(TabellJ13[[#This Row],[Plassering '#3]]="","",VLOOKUP(TabellJ13[[#This Row],[Plassering '#3]],Poeng[],2,FALSE))</f>
        <v>80</v>
      </c>
      <c r="I22" s="5"/>
      <c r="J22" s="5" t="str">
        <f>IF(TabellJ13[[#This Row],[Plassering '#4]]="","",VLOOKUP(TabellJ13[[#This Row],[Plassering '#4]],Poeng[],2,FALSE))</f>
        <v/>
      </c>
      <c r="K22" s="5"/>
      <c r="L22" s="5" t="str">
        <f>IF(TabellJ13[[#This Row],[Plassering '#5]]="","",VLOOKUP(TabellJ13[[#This Row],[Plassering '#5]],Poeng[],2,FALSE))</f>
        <v/>
      </c>
      <c r="M22" s="5"/>
      <c r="N22" s="5" t="str">
        <f>IF(TabellJ13[[#This Row],[Plassering '#6]]="","",VLOOKUP(TabellJ13[[#This Row],[Plassering '#6]],Poeng[],2,FALSE))</f>
        <v/>
      </c>
      <c r="O22" s="5" t="str" cm="1">
        <f t="array" ref="O22">IF(6-(COUNTBLANK(TabellJ13[[#This Row],[P1]:[P6]]))&lt;4,"",SUM(LARGE(TabellJ13[[#This Row],[P1]:[P6]],{1,2,3,4})))</f>
        <v/>
      </c>
      <c r="P22" s="10" cm="1">
        <f t="array" ref="P22">IF(6-(COUNTBLANK(TabellJ13[[#This Row],[P1]:[P6]]))&lt;4,SUM(TabellJ13[[#This Row],[P1]:[P6]]),SUM(LARGE(TabellJ13[[#This Row],[P1]:[P6]],{1,2,3,4})))</f>
        <v>180</v>
      </c>
      <c r="Q22" s="5" t="str">
        <f>IF(TabellJ13[[#This Row],[Poeng Tellende]]="","",RANK(TabellJ13[ [#This Row],[Poeng Tellende] ],TabellJ13[Poeng Tellende],0))</f>
        <v/>
      </c>
      <c r="R22" s="5">
        <f>TabellJ13[[#This Row],[Poeng '#1]]</f>
        <v>40</v>
      </c>
      <c r="S22" s="5">
        <f>TabellJ13[[#This Row],[Poeng '#2]]</f>
        <v>60</v>
      </c>
      <c r="T22" s="5">
        <f>TabellJ13[[#This Row],[Poeng '#3]]</f>
        <v>80</v>
      </c>
      <c r="U22" s="5" t="str">
        <f>TabellJ13[[#This Row],[Poeng '#4]]</f>
        <v/>
      </c>
      <c r="V22" s="5" t="str">
        <f>TabellJ13[[#This Row],[Poeng '#5]]</f>
        <v/>
      </c>
      <c r="W22" s="5" t="str">
        <f>TabellJ13[[#This Row],[Poeng '#6]]</f>
        <v/>
      </c>
    </row>
    <row r="23" spans="1:23" x14ac:dyDescent="0.4">
      <c r="A23" t="s">
        <v>289</v>
      </c>
      <c r="B23" t="s">
        <v>6</v>
      </c>
      <c r="C23" s="5"/>
      <c r="D23" s="5" t="str">
        <f>IF(TabellJ13[[#This Row],[Plassering '#1]]="","",VLOOKUP(TabellJ13[[#This Row],[Plassering '#1]],Poeng[],2,FALSE))</f>
        <v/>
      </c>
      <c r="E23" s="5"/>
      <c r="F23" s="5" t="str">
        <f>IF(TabellJ13[[#This Row],[Plassering '#2]]="","",VLOOKUP(TabellJ13[[#This Row],[Plassering '#2]],Poeng[],2,FALSE))</f>
        <v/>
      </c>
      <c r="G23" s="5">
        <v>3</v>
      </c>
      <c r="H23" s="5">
        <f>IF(TabellJ13[[#This Row],[Plassering '#3]]="","",VLOOKUP(TabellJ13[[#This Row],[Plassering '#3]],Poeng[],2,FALSE))</f>
        <v>60</v>
      </c>
      <c r="I23" s="5"/>
      <c r="J23" s="5" t="str">
        <f>IF(TabellJ13[[#This Row],[Plassering '#4]]="","",VLOOKUP(TabellJ13[[#This Row],[Plassering '#4]],Poeng[],2,FALSE))</f>
        <v/>
      </c>
      <c r="K23" s="5">
        <v>8</v>
      </c>
      <c r="L23" s="5">
        <f>IF(TabellJ13[[#This Row],[Plassering '#5]]="","",VLOOKUP(TabellJ13[[#This Row],[Plassering '#5]],Poeng[],2,FALSE))</f>
        <v>32</v>
      </c>
      <c r="M23" s="5"/>
      <c r="N23" s="5" t="str">
        <f>IF(TabellJ13[[#This Row],[Plassering '#6]]="","",VLOOKUP(TabellJ13[[#This Row],[Plassering '#6]],Poeng[],2,FALSE))</f>
        <v/>
      </c>
      <c r="O23" s="5" t="str" cm="1">
        <f t="array" ref="O23">IF(6-(COUNTBLANK(TabellJ13[[#This Row],[P1]:[P6]]))&lt;4,"",SUM(LARGE(TabellJ13[[#This Row],[P1]:[P6]],{1,2,3,4})))</f>
        <v/>
      </c>
      <c r="P23" s="10" cm="1">
        <f t="array" ref="P23">IF(6-(COUNTBLANK(TabellJ13[[#This Row],[P1]:[P6]]))&lt;4,SUM(TabellJ13[[#This Row],[P1]:[P6]]),SUM(LARGE(TabellJ13[[#This Row],[P1]:[P6]],{1,2,3,4})))</f>
        <v>92</v>
      </c>
      <c r="Q23" s="5" t="str">
        <f>IF(TabellJ13[[#This Row],[Poeng Tellende]]="","",RANK(TabellJ13[ [#This Row],[Poeng Tellende] ],TabellJ13[Poeng Tellende],0))</f>
        <v/>
      </c>
      <c r="R23" s="5" t="str">
        <f>TabellJ13[[#This Row],[Poeng '#1]]</f>
        <v/>
      </c>
      <c r="S23" s="5" t="str">
        <f>TabellJ13[[#This Row],[Poeng '#2]]</f>
        <v/>
      </c>
      <c r="T23" s="5">
        <f>TabellJ13[[#This Row],[Poeng '#3]]</f>
        <v>60</v>
      </c>
      <c r="U23" s="5" t="str">
        <f>TabellJ13[[#This Row],[Poeng '#4]]</f>
        <v/>
      </c>
      <c r="V23" s="5">
        <f>TabellJ13[[#This Row],[Poeng '#5]]</f>
        <v>32</v>
      </c>
      <c r="W23" s="5" t="str">
        <f>TabellJ13[[#This Row],[Poeng '#6]]</f>
        <v/>
      </c>
    </row>
    <row r="24" spans="1:23" x14ac:dyDescent="0.4">
      <c r="A24" t="s">
        <v>126</v>
      </c>
      <c r="B24" t="s">
        <v>18</v>
      </c>
      <c r="C24">
        <v>10</v>
      </c>
      <c r="D24" s="5">
        <f>IF(TabellJ13[[#This Row],[Plassering '#1]]="","",VLOOKUP(TabellJ13[[#This Row],[Plassering '#1]],Poeng[],2,FALSE))</f>
        <v>26</v>
      </c>
      <c r="E24" s="5">
        <v>11</v>
      </c>
      <c r="F24" s="5">
        <f>IF(TabellJ13[[#This Row],[Plassering '#2]]="","",VLOOKUP(TabellJ13[[#This Row],[Plassering '#2]],Poeng[],2,FALSE))</f>
        <v>24</v>
      </c>
      <c r="G24" s="5">
        <v>11</v>
      </c>
      <c r="H24" s="5">
        <f>IF(TabellJ13[[#This Row],[Plassering '#3]]="","",VLOOKUP(TabellJ13[[#This Row],[Plassering '#3]],Poeng[],2,FALSE))</f>
        <v>24</v>
      </c>
      <c r="I24" s="5"/>
      <c r="J24" s="5" t="str">
        <f>IF(TabellJ13[[#This Row],[Plassering '#4]]="","",VLOOKUP(TabellJ13[[#This Row],[Plassering '#4]],Poeng[],2,FALSE))</f>
        <v/>
      </c>
      <c r="K24" s="5"/>
      <c r="L24" s="5" t="str">
        <f>IF(TabellJ13[[#This Row],[Plassering '#5]]="","",VLOOKUP(TabellJ13[[#This Row],[Plassering '#5]],Poeng[],2,FALSE))</f>
        <v/>
      </c>
      <c r="M24" s="5"/>
      <c r="N24" s="5" t="str">
        <f>IF(TabellJ13[[#This Row],[Plassering '#6]]="","",VLOOKUP(TabellJ13[[#This Row],[Plassering '#6]],Poeng[],2,FALSE))</f>
        <v/>
      </c>
      <c r="O24" s="5" t="str" cm="1">
        <f t="array" ref="O24">IF(6-(COUNTBLANK(TabellJ13[[#This Row],[P1]:[P6]]))&lt;4,"",SUM(LARGE(TabellJ13[[#This Row],[P1]:[P6]],{1,2,3,4})))</f>
        <v/>
      </c>
      <c r="P24" s="10" cm="1">
        <f t="array" ref="P24">IF(6-(COUNTBLANK(TabellJ13[[#This Row],[P1]:[P6]]))&lt;4,SUM(TabellJ13[[#This Row],[P1]:[P6]]),SUM(LARGE(TabellJ13[[#This Row],[P1]:[P6]],{1,2,3,4})))</f>
        <v>74</v>
      </c>
      <c r="Q24" s="5" t="str">
        <f>IF(TabellJ13[[#This Row],[Poeng Tellende]]="","",RANK(TabellJ13[ [#This Row],[Poeng Tellende] ],TabellJ13[Poeng Tellende],0))</f>
        <v/>
      </c>
      <c r="R24" s="5">
        <f>TabellJ13[[#This Row],[Poeng '#1]]</f>
        <v>26</v>
      </c>
      <c r="S24" s="5">
        <f>TabellJ13[[#This Row],[Poeng '#2]]</f>
        <v>24</v>
      </c>
      <c r="T24" s="5">
        <f>TabellJ13[[#This Row],[Poeng '#3]]</f>
        <v>24</v>
      </c>
      <c r="U24" s="5" t="str">
        <f>TabellJ13[[#This Row],[Poeng '#4]]</f>
        <v/>
      </c>
      <c r="V24" s="5" t="str">
        <f>TabellJ13[[#This Row],[Poeng '#5]]</f>
        <v/>
      </c>
      <c r="W24" s="5" t="str">
        <f>TabellJ13[[#This Row],[Poeng '#6]]</f>
        <v/>
      </c>
    </row>
    <row r="25" spans="1:23" x14ac:dyDescent="0.4">
      <c r="A25" t="s">
        <v>248</v>
      </c>
      <c r="B25" t="s">
        <v>13</v>
      </c>
      <c r="C25" s="5"/>
      <c r="D25" s="5" t="str">
        <f>IF(TabellJ13[[#This Row],[Plassering '#1]]="","",VLOOKUP(TabellJ13[[#This Row],[Plassering '#1]],Poeng[],2,FALSE))</f>
        <v/>
      </c>
      <c r="E25" s="5">
        <v>8</v>
      </c>
      <c r="F25" s="5">
        <f>IF(TabellJ13[[#This Row],[Plassering '#2]]="","",VLOOKUP(TabellJ13[[#This Row],[Plassering '#2]],Poeng[],2,FALSE))</f>
        <v>32</v>
      </c>
      <c r="G25" s="5"/>
      <c r="H25" s="5" t="str">
        <f>IF(TabellJ13[[#This Row],[Plassering '#3]]="","",VLOOKUP(TabellJ13[[#This Row],[Plassering '#3]],Poeng[],2,FALSE))</f>
        <v/>
      </c>
      <c r="I25" s="5"/>
      <c r="J25" s="5" t="str">
        <f>IF(TabellJ13[[#This Row],[Plassering '#4]]="","",VLOOKUP(TabellJ13[[#This Row],[Plassering '#4]],Poeng[],2,FALSE))</f>
        <v/>
      </c>
      <c r="K25" s="5">
        <v>7</v>
      </c>
      <c r="L25" s="5">
        <f>IF(TabellJ13[[#This Row],[Plassering '#5]]="","",VLOOKUP(TabellJ13[[#This Row],[Plassering '#5]],Poeng[],2,FALSE))</f>
        <v>36</v>
      </c>
      <c r="M25" s="5"/>
      <c r="N25" s="5" t="str">
        <f>IF(TabellJ13[[#This Row],[Plassering '#6]]="","",VLOOKUP(TabellJ13[[#This Row],[Plassering '#6]],Poeng[],2,FALSE))</f>
        <v/>
      </c>
      <c r="O25" s="5" t="str" cm="1">
        <f t="array" ref="O25">IF(6-(COUNTBLANK(TabellJ13[[#This Row],[P1]:[P6]]))&lt;4,"",SUM(LARGE(TabellJ13[[#This Row],[P1]:[P6]],{1,2,3,4})))</f>
        <v/>
      </c>
      <c r="P25" s="10" cm="1">
        <f t="array" ref="P25">IF(6-(COUNTBLANK(TabellJ13[[#This Row],[P1]:[P6]]))&lt;4,SUM(TabellJ13[[#This Row],[P1]:[P6]]),SUM(LARGE(TabellJ13[[#This Row],[P1]:[P6]],{1,2,3,4})))</f>
        <v>68</v>
      </c>
      <c r="Q25" s="5" t="str">
        <f>IF(TabellJ13[[#This Row],[Poeng Tellende]]="","",RANK(TabellJ13[ [#This Row],[Poeng Tellende] ],TabellJ13[Poeng Tellende],0))</f>
        <v/>
      </c>
      <c r="R25" s="5" t="str">
        <f>TabellJ13[[#This Row],[Poeng '#1]]</f>
        <v/>
      </c>
      <c r="S25" s="5">
        <f>TabellJ13[[#This Row],[Poeng '#2]]</f>
        <v>32</v>
      </c>
      <c r="T25" s="5" t="str">
        <f>TabellJ13[[#This Row],[Poeng '#3]]</f>
        <v/>
      </c>
      <c r="U25" s="5" t="str">
        <f>TabellJ13[[#This Row],[Poeng '#4]]</f>
        <v/>
      </c>
      <c r="V25" s="5">
        <f>TabellJ13[[#This Row],[Poeng '#5]]</f>
        <v>36</v>
      </c>
      <c r="W25" s="5" t="str">
        <f>TabellJ13[[#This Row],[Poeng '#6]]</f>
        <v/>
      </c>
    </row>
    <row r="26" spans="1:23" x14ac:dyDescent="0.4">
      <c r="A26" t="s">
        <v>128</v>
      </c>
      <c r="B26" t="s">
        <v>21</v>
      </c>
      <c r="C26">
        <v>12</v>
      </c>
      <c r="D26" s="5">
        <f>IF(TabellJ13[[#This Row],[Plassering '#1]]="","",VLOOKUP(TabellJ13[[#This Row],[Plassering '#1]],Poeng[],2,FALSE))</f>
        <v>22</v>
      </c>
      <c r="E26" s="5">
        <v>12</v>
      </c>
      <c r="F26" s="5">
        <f>IF(TabellJ13[[#This Row],[Plassering '#2]]="","",VLOOKUP(TabellJ13[[#This Row],[Plassering '#2]],Poeng[],2,FALSE))</f>
        <v>22</v>
      </c>
      <c r="G26" s="5"/>
      <c r="H26" s="5" t="str">
        <f>IF(TabellJ13[[#This Row],[Plassering '#3]]="","",VLOOKUP(TabellJ13[[#This Row],[Plassering '#3]],Poeng[],2,FALSE))</f>
        <v/>
      </c>
      <c r="I26" s="5"/>
      <c r="J26" s="5" t="str">
        <f>IF(TabellJ13[[#This Row],[Plassering '#4]]="","",VLOOKUP(TabellJ13[[#This Row],[Plassering '#4]],Poeng[],2,FALSE))</f>
        <v/>
      </c>
      <c r="K26" s="5"/>
      <c r="L26" s="5" t="str">
        <f>IF(TabellJ13[[#This Row],[Plassering '#5]]="","",VLOOKUP(TabellJ13[[#This Row],[Plassering '#5]],Poeng[],2,FALSE))</f>
        <v/>
      </c>
      <c r="M26" s="5"/>
      <c r="N26" s="5" t="str">
        <f>IF(TabellJ13[[#This Row],[Plassering '#6]]="","",VLOOKUP(TabellJ13[[#This Row],[Plassering '#6]],Poeng[],2,FALSE))</f>
        <v/>
      </c>
      <c r="O26" s="5" t="str" cm="1">
        <f t="array" ref="O26">IF(6-(COUNTBLANK(TabellJ13[[#This Row],[P1]:[P6]]))&lt;4,"",SUM(LARGE(TabellJ13[[#This Row],[P1]:[P6]],{1,2,3,4})))</f>
        <v/>
      </c>
      <c r="P26" s="10" cm="1">
        <f t="array" ref="P26">IF(6-(COUNTBLANK(TabellJ13[[#This Row],[P1]:[P6]]))&lt;4,SUM(TabellJ13[[#This Row],[P1]:[P6]]),SUM(LARGE(TabellJ13[[#This Row],[P1]:[P6]],{1,2,3,4})))</f>
        <v>44</v>
      </c>
      <c r="Q26" s="5" t="str">
        <f>IF(TabellJ13[[#This Row],[Poeng Tellende]]="","",RANK(TabellJ13[ [#This Row],[Poeng Tellende] ],TabellJ13[Poeng Tellende],0))</f>
        <v/>
      </c>
      <c r="R26" s="5">
        <f>TabellJ13[[#This Row],[Poeng '#1]]</f>
        <v>22</v>
      </c>
      <c r="S26" s="5">
        <f>TabellJ13[[#This Row],[Poeng '#2]]</f>
        <v>22</v>
      </c>
      <c r="T26" s="5" t="str">
        <f>TabellJ13[[#This Row],[Poeng '#3]]</f>
        <v/>
      </c>
      <c r="U26" s="5" t="str">
        <f>TabellJ13[[#This Row],[Poeng '#4]]</f>
        <v/>
      </c>
      <c r="V26" s="5" t="str">
        <f>TabellJ13[[#This Row],[Poeng '#5]]</f>
        <v/>
      </c>
      <c r="W26" s="5" t="str">
        <f>TabellJ13[[#This Row],[Poeng '#6]]</f>
        <v/>
      </c>
    </row>
    <row r="27" spans="1:23" x14ac:dyDescent="0.4">
      <c r="A27" t="s">
        <v>331</v>
      </c>
      <c r="B27" t="s">
        <v>34</v>
      </c>
      <c r="C27" s="5"/>
      <c r="D27" s="5" t="str">
        <f>IF(TabellJ13[[#This Row],[Plassering '#1]]="","",VLOOKUP(TabellJ13[[#This Row],[Plassering '#1]],Poeng[],2,FALSE))</f>
        <v/>
      </c>
      <c r="E27" s="5"/>
      <c r="F27" s="5" t="str">
        <f>IF(TabellJ13[[#This Row],[Plassering '#2]]="","",VLOOKUP(TabellJ13[[#This Row],[Plassering '#2]],Poeng[],2,FALSE))</f>
        <v/>
      </c>
      <c r="G27" s="5"/>
      <c r="H27" s="5" t="str">
        <f>IF(TabellJ13[[#This Row],[Plassering '#3]]="","",VLOOKUP(TabellJ13[[#This Row],[Plassering '#3]],Poeng[],2,FALSE))</f>
        <v/>
      </c>
      <c r="I27" s="5"/>
      <c r="J27" s="5" t="str">
        <f>IF(TabellJ13[[#This Row],[Plassering '#4]]="","",VLOOKUP(TabellJ13[[#This Row],[Plassering '#4]],Poeng[],2,FALSE))</f>
        <v/>
      </c>
      <c r="K27" s="5">
        <v>12</v>
      </c>
      <c r="L27" s="5">
        <f>IF(TabellJ13[[#This Row],[Plassering '#5]]="","",VLOOKUP(TabellJ13[[#This Row],[Plassering '#5]],Poeng[],2,FALSE))</f>
        <v>22</v>
      </c>
      <c r="M27" s="5"/>
      <c r="N27" s="5" t="str">
        <f>IF(TabellJ13[[#This Row],[Plassering '#6]]="","",VLOOKUP(TabellJ13[[#This Row],[Plassering '#6]],Poeng[],2,FALSE))</f>
        <v/>
      </c>
      <c r="O27" s="5" t="str" cm="1">
        <f t="array" ref="O27">IF(6-(COUNTBLANK(TabellJ13[[#This Row],[P1]:[P6]]))&lt;4,"",SUM(LARGE(TabellJ13[[#This Row],[P1]:[P6]],{1,2,3,4})))</f>
        <v/>
      </c>
      <c r="P27" s="10" cm="1">
        <f t="array" ref="P27">IF(6-(COUNTBLANK(TabellJ13[[#This Row],[P1]:[P6]]))&lt;4,SUM(TabellJ13[[#This Row],[P1]:[P6]]),SUM(LARGE(TabellJ13[[#This Row],[P1]:[P6]],{1,2,3,4})))</f>
        <v>22</v>
      </c>
      <c r="Q27" s="5" t="str">
        <f>IF(TabellJ13[[#This Row],[Poeng Tellende]]="","",RANK(TabellJ13[ [#This Row],[Poeng Tellende] ],TabellJ13[Poeng Tellende],0))</f>
        <v/>
      </c>
      <c r="R27" s="5" t="str">
        <f>TabellJ13[[#This Row],[Poeng '#1]]</f>
        <v/>
      </c>
      <c r="S27" s="5" t="str">
        <f>TabellJ13[[#This Row],[Poeng '#2]]</f>
        <v/>
      </c>
      <c r="T27" s="5" t="str">
        <f>TabellJ13[[#This Row],[Poeng '#3]]</f>
        <v/>
      </c>
      <c r="U27" s="5" t="str">
        <f>TabellJ13[[#This Row],[Poeng '#4]]</f>
        <v/>
      </c>
      <c r="V27" s="5">
        <f>TabellJ13[[#This Row],[Poeng '#5]]</f>
        <v>22</v>
      </c>
      <c r="W27" s="5" t="str">
        <f>TabellJ13[[#This Row],[Poeng '#6]]</f>
        <v/>
      </c>
    </row>
    <row r="28" spans="1:23" x14ac:dyDescent="0.4">
      <c r="A28" t="s">
        <v>130</v>
      </c>
      <c r="B28" t="s">
        <v>16</v>
      </c>
      <c r="C28">
        <v>14</v>
      </c>
      <c r="D28" s="5">
        <f>IF(TabellJ13[[#This Row],[Plassering '#1]]="","",VLOOKUP(TabellJ13[[#This Row],[Plassering '#1]],Poeng[],2,FALSE))</f>
        <v>18</v>
      </c>
      <c r="E28" s="5"/>
      <c r="F28" s="5" t="str">
        <f>IF(TabellJ13[[#This Row],[Plassering '#2]]="","",VLOOKUP(TabellJ13[[#This Row],[Plassering '#2]],Poeng[],2,FALSE))</f>
        <v/>
      </c>
      <c r="G28" s="5"/>
      <c r="H28" s="5" t="str">
        <f>IF(TabellJ13[[#This Row],[Plassering '#3]]="","",VLOOKUP(TabellJ13[[#This Row],[Plassering '#3]],Poeng[],2,FALSE))</f>
        <v/>
      </c>
      <c r="I28" s="5"/>
      <c r="J28" s="5" t="str">
        <f>IF(TabellJ13[[#This Row],[Plassering '#4]]="","",VLOOKUP(TabellJ13[[#This Row],[Plassering '#4]],Poeng[],2,FALSE))</f>
        <v/>
      </c>
      <c r="K28" s="5"/>
      <c r="L28" s="5" t="str">
        <f>IF(TabellJ13[[#This Row],[Plassering '#5]]="","",VLOOKUP(TabellJ13[[#This Row],[Plassering '#5]],Poeng[],2,FALSE))</f>
        <v/>
      </c>
      <c r="M28" s="5"/>
      <c r="N28" s="5" t="str">
        <f>IF(TabellJ13[[#This Row],[Plassering '#6]]="","",VLOOKUP(TabellJ13[[#This Row],[Plassering '#6]],Poeng[],2,FALSE))</f>
        <v/>
      </c>
      <c r="O28" s="5" t="str" cm="1">
        <f t="array" ref="O28">IF(6-(COUNTBLANK(TabellJ13[[#This Row],[P1]:[P6]]))&lt;4,"",SUM(LARGE(TabellJ13[[#This Row],[P1]:[P6]],{1,2,3,4})))</f>
        <v/>
      </c>
      <c r="P28" s="10" cm="1">
        <f t="array" ref="P28">IF(6-(COUNTBLANK(TabellJ13[[#This Row],[P1]:[P6]]))&lt;4,SUM(TabellJ13[[#This Row],[P1]:[P6]]),SUM(LARGE(TabellJ13[[#This Row],[P1]:[P6]],{1,2,3,4})))</f>
        <v>18</v>
      </c>
      <c r="Q28" s="5" t="str">
        <f>IF(TabellJ13[[#This Row],[Poeng Tellende]]="","",RANK(TabellJ13[ [#This Row],[Poeng Tellende] ],TabellJ13[Poeng Tellende],0))</f>
        <v/>
      </c>
      <c r="R28" s="5">
        <f>TabellJ13[[#This Row],[Poeng '#1]]</f>
        <v>18</v>
      </c>
      <c r="S28" s="5" t="str">
        <f>TabellJ13[[#This Row],[Poeng '#2]]</f>
        <v/>
      </c>
      <c r="T28" s="5" t="str">
        <f>TabellJ13[[#This Row],[Poeng '#3]]</f>
        <v/>
      </c>
      <c r="U28" s="5" t="str">
        <f>TabellJ13[[#This Row],[Poeng '#4]]</f>
        <v/>
      </c>
      <c r="V28" s="5" t="str">
        <f>TabellJ13[[#This Row],[Poeng '#5]]</f>
        <v/>
      </c>
      <c r="W28" s="5" t="str">
        <f>TabellJ13[[#This Row],[Poeng '#6]]</f>
        <v/>
      </c>
    </row>
    <row r="29" spans="1:23" x14ac:dyDescent="0.4">
      <c r="A29" t="s">
        <v>249</v>
      </c>
      <c r="B29" t="s">
        <v>250</v>
      </c>
      <c r="C29" s="5"/>
      <c r="D29" s="5" t="str">
        <f>IF(TabellJ13[[#This Row],[Plassering '#1]]="","",VLOOKUP(TabellJ13[[#This Row],[Plassering '#1]],Poeng[],2,FALSE))</f>
        <v/>
      </c>
      <c r="E29" s="5">
        <v>14</v>
      </c>
      <c r="F29" s="5">
        <f>IF(TabellJ13[[#This Row],[Plassering '#2]]="","",VLOOKUP(TabellJ13[[#This Row],[Plassering '#2]],Poeng[],2,FALSE))</f>
        <v>18</v>
      </c>
      <c r="G29" s="5"/>
      <c r="H29" s="5" t="str">
        <f>IF(TabellJ13[[#This Row],[Plassering '#3]]="","",VLOOKUP(TabellJ13[[#This Row],[Plassering '#3]],Poeng[],2,FALSE))</f>
        <v/>
      </c>
      <c r="I29" s="5"/>
      <c r="J29" s="5" t="str">
        <f>IF(TabellJ13[[#This Row],[Plassering '#4]]="","",VLOOKUP(TabellJ13[[#This Row],[Plassering '#4]],Poeng[],2,FALSE))</f>
        <v/>
      </c>
      <c r="K29" s="5"/>
      <c r="L29" s="5" t="str">
        <f>IF(TabellJ13[[#This Row],[Plassering '#5]]="","",VLOOKUP(TabellJ13[[#This Row],[Plassering '#5]],Poeng[],2,FALSE))</f>
        <v/>
      </c>
      <c r="M29" s="5"/>
      <c r="N29" s="5" t="str">
        <f>IF(TabellJ13[[#This Row],[Plassering '#6]]="","",VLOOKUP(TabellJ13[[#This Row],[Plassering '#6]],Poeng[],2,FALSE))</f>
        <v/>
      </c>
      <c r="O29" s="5" t="str" cm="1">
        <f t="array" ref="O29">IF(6-(COUNTBLANK(TabellJ13[[#This Row],[P1]:[P6]]))&lt;4,"",SUM(LARGE(TabellJ13[[#This Row],[P1]:[P6]],{1,2,3,4})))</f>
        <v/>
      </c>
      <c r="P29" s="10" cm="1">
        <f t="array" ref="P29">IF(6-(COUNTBLANK(TabellJ13[[#This Row],[P1]:[P6]]))&lt;4,SUM(TabellJ13[[#This Row],[P1]:[P6]]),SUM(LARGE(TabellJ13[[#This Row],[P1]:[P6]],{1,2,3,4})))</f>
        <v>18</v>
      </c>
      <c r="Q29" s="5" t="str">
        <f>IF(TabellJ13[[#This Row],[Poeng Tellende]]="","",RANK(TabellJ13[ [#This Row],[Poeng Tellende] ],TabellJ13[Poeng Tellende],0))</f>
        <v/>
      </c>
      <c r="R29" s="5" t="str">
        <f>TabellJ13[[#This Row],[Poeng '#1]]</f>
        <v/>
      </c>
      <c r="S29" s="5">
        <f>TabellJ13[[#This Row],[Poeng '#2]]</f>
        <v>18</v>
      </c>
      <c r="T29" s="5" t="str">
        <f>TabellJ13[[#This Row],[Poeng '#3]]</f>
        <v/>
      </c>
      <c r="U29" s="5" t="str">
        <f>TabellJ13[[#This Row],[Poeng '#4]]</f>
        <v/>
      </c>
      <c r="V29" s="5" t="str">
        <f>TabellJ13[[#This Row],[Poeng '#5]]</f>
        <v/>
      </c>
      <c r="W29" s="5" t="str">
        <f>TabellJ13[[#This Row],[Poeng '#6]]</f>
        <v/>
      </c>
    </row>
    <row r="30" spans="1:23" x14ac:dyDescent="0.4">
      <c r="A30" t="s">
        <v>292</v>
      </c>
      <c r="B30" t="s">
        <v>277</v>
      </c>
      <c r="C30" s="5"/>
      <c r="D30" s="5" t="str">
        <f>IF(TabellJ13[[#This Row],[Plassering '#1]]="","",VLOOKUP(TabellJ13[[#This Row],[Plassering '#1]],Poeng[],2,FALSE))</f>
        <v/>
      </c>
      <c r="E30" s="5"/>
      <c r="F30" s="5" t="str">
        <f>IF(TabellJ13[[#This Row],[Plassering '#2]]="","",VLOOKUP(TabellJ13[[#This Row],[Plassering '#2]],Poeng[],2,FALSE))</f>
        <v/>
      </c>
      <c r="G30" s="5">
        <v>16</v>
      </c>
      <c r="H30" s="5">
        <f>IF(TabellJ13[[#This Row],[Plassering '#3]]="","",VLOOKUP(TabellJ13[[#This Row],[Plassering '#3]],Poeng[],2,FALSE))</f>
        <v>15</v>
      </c>
      <c r="I30" s="5"/>
      <c r="J30" s="5" t="str">
        <f>IF(TabellJ13[[#This Row],[Plassering '#4]]="","",VLOOKUP(TabellJ13[[#This Row],[Plassering '#4]],Poeng[],2,FALSE))</f>
        <v/>
      </c>
      <c r="K30" s="5"/>
      <c r="L30" s="5" t="str">
        <f>IF(TabellJ13[[#This Row],[Plassering '#5]]="","",VLOOKUP(TabellJ13[[#This Row],[Plassering '#5]],Poeng[],2,FALSE))</f>
        <v/>
      </c>
      <c r="M30" s="5"/>
      <c r="N30" s="5" t="str">
        <f>IF(TabellJ13[[#This Row],[Plassering '#6]]="","",VLOOKUP(TabellJ13[[#This Row],[Plassering '#6]],Poeng[],2,FALSE))</f>
        <v/>
      </c>
      <c r="O30" s="5" t="str" cm="1">
        <f t="array" ref="O30">IF(6-(COUNTBLANK(TabellJ13[[#This Row],[P1]:[P6]]))&lt;4,"",SUM(LARGE(TabellJ13[[#This Row],[P1]:[P6]],{1,2,3,4})))</f>
        <v/>
      </c>
      <c r="P30" s="10" cm="1">
        <f t="array" ref="P30">IF(6-(COUNTBLANK(TabellJ13[[#This Row],[P1]:[P6]]))&lt;4,SUM(TabellJ13[[#This Row],[P1]:[P6]]),SUM(LARGE(TabellJ13[[#This Row],[P1]:[P6]],{1,2,3,4})))</f>
        <v>15</v>
      </c>
      <c r="Q30" s="5" t="str">
        <f>IF(TabellJ13[[#This Row],[Poeng Tellende]]="","",RANK(TabellJ13[ [#This Row],[Poeng Tellende] ],TabellJ13[Poeng Tellende],0))</f>
        <v/>
      </c>
      <c r="R30" s="5" t="str">
        <f>TabellJ13[[#This Row],[Poeng '#1]]</f>
        <v/>
      </c>
      <c r="S30" s="5" t="str">
        <f>TabellJ13[[#This Row],[Poeng '#2]]</f>
        <v/>
      </c>
      <c r="T30" s="5">
        <f>TabellJ13[[#This Row],[Poeng '#3]]</f>
        <v>15</v>
      </c>
      <c r="U30" s="5" t="str">
        <f>TabellJ13[[#This Row],[Poeng '#4]]</f>
        <v/>
      </c>
      <c r="V30" s="5" t="str">
        <f>TabellJ13[[#This Row],[Poeng '#5]]</f>
        <v/>
      </c>
      <c r="W30" s="5" t="str">
        <f>TabellJ13[[#This Row],[Poeng '#6]]</f>
        <v/>
      </c>
    </row>
    <row r="31" spans="1:23" x14ac:dyDescent="0.4">
      <c r="A31" t="s">
        <v>293</v>
      </c>
      <c r="B31" t="s">
        <v>277</v>
      </c>
      <c r="C31" s="5"/>
      <c r="D31" s="5" t="str">
        <f>IF(TabellJ13[[#This Row],[Plassering '#1]]="","",VLOOKUP(TabellJ13[[#This Row],[Plassering '#1]],Poeng[],2,FALSE))</f>
        <v/>
      </c>
      <c r="E31" s="5"/>
      <c r="F31" s="5" t="str">
        <f>IF(TabellJ13[[#This Row],[Plassering '#2]]="","",VLOOKUP(TabellJ13[[#This Row],[Plassering '#2]],Poeng[],2,FALSE))</f>
        <v/>
      </c>
      <c r="G31" s="5">
        <v>18</v>
      </c>
      <c r="H31" s="5">
        <f>IF(TabellJ13[[#This Row],[Plassering '#3]]="","",VLOOKUP(TabellJ13[[#This Row],[Plassering '#3]],Poeng[],2,FALSE))</f>
        <v>13</v>
      </c>
      <c r="I31" s="5"/>
      <c r="J31" s="5" t="str">
        <f>IF(TabellJ13[[#This Row],[Plassering '#4]]="","",VLOOKUP(TabellJ13[[#This Row],[Plassering '#4]],Poeng[],2,FALSE))</f>
        <v/>
      </c>
      <c r="K31" s="5"/>
      <c r="L31" s="5" t="str">
        <f>IF(TabellJ13[[#This Row],[Plassering '#5]]="","",VLOOKUP(TabellJ13[[#This Row],[Plassering '#5]],Poeng[],2,FALSE))</f>
        <v/>
      </c>
      <c r="M31" s="5"/>
      <c r="N31" s="5" t="str">
        <f>IF(TabellJ13[[#This Row],[Plassering '#6]]="","",VLOOKUP(TabellJ13[[#This Row],[Plassering '#6]],Poeng[],2,FALSE))</f>
        <v/>
      </c>
      <c r="O31" s="5" t="str" cm="1">
        <f t="array" ref="O31">IF(6-(COUNTBLANK(TabellJ13[[#This Row],[P1]:[P6]]))&lt;4,"",SUM(LARGE(TabellJ13[[#This Row],[P1]:[P6]],{1,2,3,4})))</f>
        <v/>
      </c>
      <c r="P31" s="10" cm="1">
        <f t="array" ref="P31">IF(6-(COUNTBLANK(TabellJ13[[#This Row],[P1]:[P6]]))&lt;4,SUM(TabellJ13[[#This Row],[P1]:[P6]]),SUM(LARGE(TabellJ13[[#This Row],[P1]:[P6]],{1,2,3,4})))</f>
        <v>13</v>
      </c>
      <c r="Q31" s="5" t="str">
        <f>IF(TabellJ13[[#This Row],[Poeng Tellende]]="","",RANK(TabellJ13[ [#This Row],[Poeng Tellende] ],TabellJ13[Poeng Tellende],0))</f>
        <v/>
      </c>
      <c r="R31" s="5" t="str">
        <f>TabellJ13[[#This Row],[Poeng '#1]]</f>
        <v/>
      </c>
      <c r="S31" s="5" t="str">
        <f>TabellJ13[[#This Row],[Poeng '#2]]</f>
        <v/>
      </c>
      <c r="T31" s="5">
        <f>TabellJ13[[#This Row],[Poeng '#3]]</f>
        <v>13</v>
      </c>
      <c r="U31" s="5" t="str">
        <f>TabellJ13[[#This Row],[Poeng '#4]]</f>
        <v/>
      </c>
      <c r="V31" s="5" t="str">
        <f>TabellJ13[[#This Row],[Poeng '#5]]</f>
        <v/>
      </c>
      <c r="W31" s="5" t="str">
        <f>TabellJ13[[#This Row],[Poeng '#6]]</f>
        <v/>
      </c>
    </row>
    <row r="32" spans="1:23" x14ac:dyDescent="0.4">
      <c r="A32" t="s">
        <v>295</v>
      </c>
      <c r="B32" t="s">
        <v>277</v>
      </c>
      <c r="C32" s="5"/>
      <c r="D32" s="5" t="str">
        <f>IF(TabellJ13[[#This Row],[Plassering '#1]]="","",VLOOKUP(TabellJ13[[#This Row],[Plassering '#1]],Poeng[],2,FALSE))</f>
        <v/>
      </c>
      <c r="E32" s="5"/>
      <c r="F32" s="5" t="str">
        <f>IF(TabellJ13[[#This Row],[Plassering '#2]]="","",VLOOKUP(TabellJ13[[#This Row],[Plassering '#2]],Poeng[],2,FALSE))</f>
        <v/>
      </c>
      <c r="G32" s="5">
        <v>21</v>
      </c>
      <c r="H32" s="5">
        <f>IF(TabellJ13[[#This Row],[Plassering '#3]]="","",VLOOKUP(TabellJ13[[#This Row],[Plassering '#3]],Poeng[],2,FALSE))</f>
        <v>10</v>
      </c>
      <c r="I32" s="5"/>
      <c r="J32" s="5" t="str">
        <f>IF(TabellJ13[[#This Row],[Plassering '#4]]="","",VLOOKUP(TabellJ13[[#This Row],[Plassering '#4]],Poeng[],2,FALSE))</f>
        <v/>
      </c>
      <c r="K32" s="5"/>
      <c r="L32" s="5" t="str">
        <f>IF(TabellJ13[[#This Row],[Plassering '#5]]="","",VLOOKUP(TabellJ13[[#This Row],[Plassering '#5]],Poeng[],2,FALSE))</f>
        <v/>
      </c>
      <c r="M32" s="5"/>
      <c r="N32" s="5" t="str">
        <f>IF(TabellJ13[[#This Row],[Plassering '#6]]="","",VLOOKUP(TabellJ13[[#This Row],[Plassering '#6]],Poeng[],2,FALSE))</f>
        <v/>
      </c>
      <c r="O32" s="5" t="str" cm="1">
        <f t="array" ref="O32">IF(6-(COUNTBLANK(TabellJ13[[#This Row],[P1]:[P6]]))&lt;4,"",SUM(LARGE(TabellJ13[[#This Row],[P1]:[P6]],{1,2,3,4})))</f>
        <v/>
      </c>
      <c r="P32" s="10" cm="1">
        <f t="array" ref="P32">IF(6-(COUNTBLANK(TabellJ13[[#This Row],[P1]:[P6]]))&lt;4,SUM(TabellJ13[[#This Row],[P1]:[P6]]),SUM(LARGE(TabellJ13[[#This Row],[P1]:[P6]],{1,2,3,4})))</f>
        <v>10</v>
      </c>
      <c r="Q32" s="5" t="str">
        <f>IF(TabellJ13[[#This Row],[Poeng Tellende]]="","",RANK(TabellJ13[ [#This Row],[Poeng Tellende] ],TabellJ13[Poeng Tellende],0))</f>
        <v/>
      </c>
      <c r="R32" s="5" t="str">
        <f>TabellJ13[[#This Row],[Poeng '#1]]</f>
        <v/>
      </c>
      <c r="S32" s="5" t="str">
        <f>TabellJ13[[#This Row],[Poeng '#2]]</f>
        <v/>
      </c>
      <c r="T32" s="5">
        <f>TabellJ13[[#This Row],[Poeng '#3]]</f>
        <v>10</v>
      </c>
      <c r="U32" s="5" t="str">
        <f>TabellJ13[[#This Row],[Poeng '#4]]</f>
        <v/>
      </c>
      <c r="V32" s="5" t="str">
        <f>TabellJ13[[#This Row],[Poeng '#5]]</f>
        <v/>
      </c>
      <c r="W32" s="5" t="str">
        <f>TabellJ13[[#This Row],[Poeng '#6]]</f>
        <v/>
      </c>
    </row>
    <row r="33" spans="1:23" x14ac:dyDescent="0.4">
      <c r="A33"/>
      <c r="B33"/>
      <c r="C33" s="5"/>
      <c r="D33" s="5" t="str">
        <f>IF(TabellJ13[[#This Row],[Plassering '#1]]="","",VLOOKUP(TabellJ13[[#This Row],[Plassering '#1]],Poeng[],2,FALSE))</f>
        <v/>
      </c>
      <c r="E33" s="5"/>
      <c r="F33" s="5" t="str">
        <f>IF(TabellJ13[[#This Row],[Plassering '#2]]="","",VLOOKUP(TabellJ13[[#This Row],[Plassering '#2]],Poeng[],2,FALSE))</f>
        <v/>
      </c>
      <c r="G33" s="5"/>
      <c r="H33" s="5" t="str">
        <f>IF(TabellJ13[[#This Row],[Plassering '#3]]="","",VLOOKUP(TabellJ13[[#This Row],[Plassering '#3]],Poeng[],2,FALSE))</f>
        <v/>
      </c>
      <c r="I33" s="5"/>
      <c r="J33" s="5" t="str">
        <f>IF(TabellJ13[[#This Row],[Plassering '#4]]="","",VLOOKUP(TabellJ13[[#This Row],[Plassering '#4]],Poeng[],2,FALSE))</f>
        <v/>
      </c>
      <c r="K33" s="5"/>
      <c r="L33" s="5" t="str">
        <f>IF(TabellJ13[[#This Row],[Plassering '#5]]="","",VLOOKUP(TabellJ13[[#This Row],[Plassering '#5]],Poeng[],2,FALSE))</f>
        <v/>
      </c>
      <c r="M33" s="5"/>
      <c r="N33" s="5" t="str">
        <f>IF(TabellJ13[[#This Row],[Plassering '#6]]="","",VLOOKUP(TabellJ13[[#This Row],[Plassering '#6]],Poeng[],2,FALSE))</f>
        <v/>
      </c>
      <c r="O33" s="5" t="str" cm="1">
        <f t="array" ref="O33">IF(6-(COUNTBLANK(TabellJ13[[#This Row],[P1]:[P6]]))&lt;4,"",SUM(LARGE(TabellJ13[[#This Row],[P1]:[P6]],{1,2,3,4})))</f>
        <v/>
      </c>
      <c r="P33" s="10" cm="1">
        <f t="array" ref="P33">IF(6-(COUNTBLANK(TabellJ13[[#This Row],[P1]:[P6]]))&lt;4,SUM(TabellJ13[[#This Row],[P1]:[P6]]),SUM(LARGE(TabellJ13[[#This Row],[P1]:[P6]],{1,2,3,4})))</f>
        <v>0</v>
      </c>
      <c r="Q33" s="5" t="str">
        <f>IF(TabellJ13[[#This Row],[Poeng Tellende]]="","",RANK(TabellJ13[ [#This Row],[Poeng Tellende] ],TabellJ13[Poeng Tellende],0))</f>
        <v/>
      </c>
      <c r="R33" s="5" t="str">
        <f>TabellJ13[[#This Row],[Poeng '#1]]</f>
        <v/>
      </c>
      <c r="S33" s="5" t="str">
        <f>TabellJ13[[#This Row],[Poeng '#2]]</f>
        <v/>
      </c>
      <c r="T33" s="5" t="str">
        <f>TabellJ13[[#This Row],[Poeng '#3]]</f>
        <v/>
      </c>
      <c r="U33" s="5" t="str">
        <f>TabellJ13[[#This Row],[Poeng '#4]]</f>
        <v/>
      </c>
      <c r="V33" s="5" t="str">
        <f>TabellJ13[[#This Row],[Poeng '#5]]</f>
        <v/>
      </c>
      <c r="W33" s="5" t="str">
        <f>TabellJ13[[#This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8E2B8-A2C0-FD40-91DC-3DCE19AEFD2A}">
  <dimension ref="A1:W27"/>
  <sheetViews>
    <sheetView topLeftCell="A2" zoomScaleNormal="100" workbookViewId="0">
      <selection activeCell="M15" sqref="M15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210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133</v>
      </c>
      <c r="B6" t="s">
        <v>13</v>
      </c>
      <c r="C6" s="5">
        <v>2</v>
      </c>
      <c r="D6" s="5">
        <f>IF(TabellJ14[[#This Row],[Plassering '#1]]="","",VLOOKUP(TabellJ14[[#This Row],[Plassering '#1]],Poeng[],2,FALSE))</f>
        <v>80</v>
      </c>
      <c r="E6" s="5">
        <v>1</v>
      </c>
      <c r="F6" s="5">
        <f>IF(TabellJ14[[#This Row],[Plassering '#2]]="","",VLOOKUP(TabellJ14[[#This Row],[Plassering '#2]],Poeng[],2,FALSE))</f>
        <v>100</v>
      </c>
      <c r="G6" s="5">
        <v>1</v>
      </c>
      <c r="H6" s="5">
        <f>IF(TabellJ14[[#This Row],[Plassering '#3]]="","",VLOOKUP(TabellJ14[[#This Row],[Plassering '#3]],Poeng[],2,FALSE))</f>
        <v>100</v>
      </c>
      <c r="I6" s="5">
        <v>1</v>
      </c>
      <c r="J6" s="5">
        <f>IF(TabellJ14[[#This Row],[Plassering '#4]]="","",VLOOKUP(TabellJ14[[#This Row],[Plassering '#4]],Poeng[],2,FALSE))</f>
        <v>100</v>
      </c>
      <c r="K6" s="5">
        <v>1</v>
      </c>
      <c r="L6" s="5">
        <f>IF(TabellJ14[[#This Row],[Plassering '#5]]="","",VLOOKUP(TabellJ14[[#This Row],[Plassering '#5]],Poeng[],2,FALSE))</f>
        <v>100</v>
      </c>
      <c r="M6" s="5">
        <v>1</v>
      </c>
      <c r="N6" s="5">
        <f>IF(TabellJ14[[#This Row],[Plassering '#6]]="","",VLOOKUP(TabellJ14[[#This Row],[Plassering '#6]],Poeng[],2,FALSE))</f>
        <v>100</v>
      </c>
      <c r="O6" s="5" cm="1">
        <f t="array" ref="O6">IF(6-(COUNTBLANK(TabellJ14[[#This Row],[P1]:[P6]]))&lt;4,"",SUM(LARGE(TabellJ14[[#This Row],[P1]:[P6]],{1,2,3,4})))</f>
        <v>400</v>
      </c>
      <c r="P6" s="10" cm="1">
        <f t="array" ref="P6">IF(6-(COUNTBLANK(TabellJ14[[#This Row],[P1]:[P6]]))&lt;4,SUM(TabellJ14[[#This Row],[P1]:[P6]]),SUM(LARGE(TabellJ14[[#This Row],[P1]:[P6]],{1,2,3,4})))</f>
        <v>400</v>
      </c>
      <c r="Q6" s="5">
        <f>IF(TabellJ14[[#This Row],[Poeng Tellende]]="","",RANK(TabellJ14[ [#This Row],[Poeng Tellende] ],TabellJ14[Poeng Tellende],0))</f>
        <v>1</v>
      </c>
      <c r="R6" s="5">
        <f>TabellJ14[[#This Row],[Poeng '#1]]</f>
        <v>80</v>
      </c>
      <c r="S6" s="5">
        <f>TabellJ14[[#This Row],[Poeng '#2]]</f>
        <v>100</v>
      </c>
      <c r="T6" s="5">
        <f>TabellJ14[[#This Row],[Poeng '#3]]</f>
        <v>100</v>
      </c>
      <c r="U6" s="5">
        <f>TabellJ14[[#This Row],[Poeng '#4]]</f>
        <v>100</v>
      </c>
      <c r="V6" s="5">
        <f>TabellJ14[[#This Row],[Poeng '#5]]</f>
        <v>100</v>
      </c>
      <c r="W6" s="5">
        <f>TabellJ14[[#This Row],[Poeng '#6]]</f>
        <v>100</v>
      </c>
    </row>
    <row r="7" spans="1:23" x14ac:dyDescent="0.4">
      <c r="A7" t="s">
        <v>134</v>
      </c>
      <c r="B7" t="s">
        <v>8</v>
      </c>
      <c r="C7" s="5">
        <v>3</v>
      </c>
      <c r="D7" s="5">
        <f>IF(TabellJ14[[#This Row],[Plassering '#1]]="","",VLOOKUP(TabellJ14[[#This Row],[Plassering '#1]],Poeng[],2,FALSE))</f>
        <v>60</v>
      </c>
      <c r="E7" s="5">
        <v>3</v>
      </c>
      <c r="F7" s="5">
        <f>IF(TabellJ14[[#This Row],[Plassering '#2]]="","",VLOOKUP(TabellJ14[[#This Row],[Plassering '#2]],Poeng[],2,FALSE))</f>
        <v>60</v>
      </c>
      <c r="G7" s="5">
        <v>3</v>
      </c>
      <c r="H7" s="5">
        <f>IF(TabellJ14[[#This Row],[Plassering '#3]]="","",VLOOKUP(TabellJ14[[#This Row],[Plassering '#3]],Poeng[],2,FALSE))</f>
        <v>60</v>
      </c>
      <c r="I7" s="5">
        <v>4</v>
      </c>
      <c r="J7" s="5">
        <f>IF(TabellJ14[[#This Row],[Plassering '#4]]="","",VLOOKUP(TabellJ14[[#This Row],[Plassering '#4]],Poeng[],2,FALSE))</f>
        <v>50</v>
      </c>
      <c r="K7" s="5">
        <v>2</v>
      </c>
      <c r="L7" s="5">
        <f>IF(TabellJ14[[#This Row],[Plassering '#5]]="","",VLOOKUP(TabellJ14[[#This Row],[Plassering '#5]],Poeng[],2,FALSE))</f>
        <v>80</v>
      </c>
      <c r="M7" s="5">
        <v>2</v>
      </c>
      <c r="N7" s="5">
        <f>IF(TabellJ14[[#This Row],[Plassering '#6]]="","",VLOOKUP(TabellJ14[[#This Row],[Plassering '#6]],Poeng[],2,FALSE))</f>
        <v>80</v>
      </c>
      <c r="O7" s="5" cm="1">
        <f t="array" ref="O7">IF(6-(COUNTBLANK(TabellJ14[[#This Row],[P1]:[P6]]))&lt;4,"",SUM(LARGE(TabellJ14[[#This Row],[P1]:[P6]],{1,2,3,4})))</f>
        <v>280</v>
      </c>
      <c r="P7" s="10" cm="1">
        <f t="array" ref="P7">IF(6-(COUNTBLANK(TabellJ14[[#This Row],[P1]:[P6]]))&lt;4,SUM(TabellJ14[[#This Row],[P1]:[P6]]),SUM(LARGE(TabellJ14[[#This Row],[P1]:[P6]],{1,2,3,4})))</f>
        <v>280</v>
      </c>
      <c r="Q7" s="5">
        <f>IF(TabellJ14[[#This Row],[Poeng Tellende]]="","",RANK(TabellJ14[ [#This Row],[Poeng Tellende] ],TabellJ14[Poeng Tellende],0))</f>
        <v>2</v>
      </c>
      <c r="R7" s="5">
        <f>TabellJ14[[#This Row],[Poeng '#1]]</f>
        <v>60</v>
      </c>
      <c r="S7" s="5">
        <f>TabellJ14[[#This Row],[Poeng '#2]]</f>
        <v>60</v>
      </c>
      <c r="T7" s="5">
        <f>TabellJ14[[#This Row],[Poeng '#3]]</f>
        <v>60</v>
      </c>
      <c r="U7" s="5">
        <f>TabellJ14[[#This Row],[Poeng '#4]]</f>
        <v>50</v>
      </c>
      <c r="V7" s="5">
        <f>TabellJ14[[#This Row],[Poeng '#5]]</f>
        <v>80</v>
      </c>
      <c r="W7" s="5">
        <f>TabellJ14[[#This Row],[Poeng '#6]]</f>
        <v>80</v>
      </c>
    </row>
    <row r="8" spans="1:23" x14ac:dyDescent="0.4">
      <c r="A8" t="s">
        <v>135</v>
      </c>
      <c r="B8" t="s">
        <v>17</v>
      </c>
      <c r="C8" s="5">
        <v>4</v>
      </c>
      <c r="D8" s="5">
        <f>IF(TabellJ14[[#This Row],[Plassering '#1]]="","",VLOOKUP(TabellJ14[[#This Row],[Plassering '#1]],Poeng[],2,FALSE))</f>
        <v>50</v>
      </c>
      <c r="E8" s="5">
        <v>2</v>
      </c>
      <c r="F8" s="5">
        <f>IF(TabellJ14[[#This Row],[Plassering '#2]]="","",VLOOKUP(TabellJ14[[#This Row],[Plassering '#2]],Poeng[],2,FALSE))</f>
        <v>80</v>
      </c>
      <c r="G8" s="5">
        <v>4</v>
      </c>
      <c r="H8" s="5">
        <f>IF(TabellJ14[[#This Row],[Plassering '#3]]="","",VLOOKUP(TabellJ14[[#This Row],[Plassering '#3]],Poeng[],2,FALSE))</f>
        <v>50</v>
      </c>
      <c r="I8" s="5">
        <v>5</v>
      </c>
      <c r="J8" s="5">
        <f>IF(TabellJ14[[#This Row],[Plassering '#4]]="","",VLOOKUP(TabellJ14[[#This Row],[Plassering '#4]],Poeng[],2,FALSE))</f>
        <v>45</v>
      </c>
      <c r="K8" s="5">
        <v>3</v>
      </c>
      <c r="L8" s="5">
        <f>IF(TabellJ14[[#This Row],[Plassering '#5]]="","",VLOOKUP(TabellJ14[[#This Row],[Plassering '#5]],Poeng[],2,FALSE))</f>
        <v>60</v>
      </c>
      <c r="M8" s="5">
        <v>3</v>
      </c>
      <c r="N8" s="5">
        <f>IF(TabellJ14[[#This Row],[Plassering '#6]]="","",VLOOKUP(TabellJ14[[#This Row],[Plassering '#6]],Poeng[],2,FALSE))</f>
        <v>60</v>
      </c>
      <c r="O8" s="5" cm="1">
        <f t="array" ref="O8">IF(6-(COUNTBLANK(TabellJ14[[#This Row],[P1]:[P6]]))&lt;4,"",SUM(LARGE(TabellJ14[[#This Row],[P1]:[P6]],{1,2,3,4})))</f>
        <v>250</v>
      </c>
      <c r="P8" s="10" cm="1">
        <f t="array" ref="P8">IF(6-(COUNTBLANK(TabellJ14[[#This Row],[P1]:[P6]]))&lt;4,SUM(TabellJ14[[#This Row],[P1]:[P6]]),SUM(LARGE(TabellJ14[[#This Row],[P1]:[P6]],{1,2,3,4})))</f>
        <v>250</v>
      </c>
      <c r="Q8" s="5">
        <f>IF(TabellJ14[[#This Row],[Poeng Tellende]]="","",RANK(TabellJ14[ [#This Row],[Poeng Tellende] ],TabellJ14[Poeng Tellende],0))</f>
        <v>3</v>
      </c>
      <c r="R8" s="5">
        <f>TabellJ14[[#This Row],[Poeng '#1]]</f>
        <v>50</v>
      </c>
      <c r="S8" s="5">
        <f>TabellJ14[[#This Row],[Poeng '#2]]</f>
        <v>80</v>
      </c>
      <c r="T8" s="5">
        <f>TabellJ14[[#This Row],[Poeng '#3]]</f>
        <v>50</v>
      </c>
      <c r="U8" s="5">
        <f>TabellJ14[[#This Row],[Poeng '#4]]</f>
        <v>45</v>
      </c>
      <c r="V8" s="5">
        <f>TabellJ14[[#This Row],[Poeng '#5]]</f>
        <v>60</v>
      </c>
      <c r="W8" s="5">
        <f>TabellJ14[[#This Row],[Poeng '#6]]</f>
        <v>60</v>
      </c>
    </row>
    <row r="9" spans="1:23" x14ac:dyDescent="0.4">
      <c r="A9" t="s">
        <v>140</v>
      </c>
      <c r="B9" t="s">
        <v>6</v>
      </c>
      <c r="C9" s="5">
        <v>9</v>
      </c>
      <c r="D9" s="5">
        <f>IF(TabellJ14[[#This Row],[Plassering '#1]]="","",VLOOKUP(TabellJ14[[#This Row],[Plassering '#1]],Poeng[],2,FALSE))</f>
        <v>29</v>
      </c>
      <c r="E9" s="5"/>
      <c r="F9" s="5" t="str">
        <f>IF(TabellJ14[[#This Row],[Plassering '#2]]="","",VLOOKUP(TabellJ14[[#This Row],[Plassering '#2]],Poeng[],2,FALSE))</f>
        <v/>
      </c>
      <c r="G9" s="5">
        <v>5</v>
      </c>
      <c r="H9" s="5">
        <f>IF(TabellJ14[[#This Row],[Plassering '#3]]="","",VLOOKUP(TabellJ14[[#This Row],[Plassering '#3]],Poeng[],2,FALSE))</f>
        <v>45</v>
      </c>
      <c r="I9" s="5">
        <v>2</v>
      </c>
      <c r="J9" s="5">
        <f>IF(TabellJ14[[#This Row],[Plassering '#4]]="","",VLOOKUP(TabellJ14[[#This Row],[Plassering '#4]],Poeng[],2,FALSE))</f>
        <v>80</v>
      </c>
      <c r="K9" s="5">
        <v>8</v>
      </c>
      <c r="L9" s="5">
        <f>IF(TabellJ14[[#This Row],[Plassering '#5]]="","",VLOOKUP(TabellJ14[[#This Row],[Plassering '#5]],Poeng[],2,FALSE))</f>
        <v>32</v>
      </c>
      <c r="M9" s="5">
        <v>5</v>
      </c>
      <c r="N9" s="5">
        <f>IF(TabellJ14[[#This Row],[Plassering '#6]]="","",VLOOKUP(TabellJ14[[#This Row],[Plassering '#6]],Poeng[],2,FALSE))</f>
        <v>45</v>
      </c>
      <c r="O9" s="5" cm="1">
        <f t="array" ref="O9">IF(6-(COUNTBLANK(TabellJ14[[#This Row],[P1]:[P6]]))&lt;4,"",SUM(LARGE(TabellJ14[[#This Row],[P1]:[P6]],{1,2,3,4})))</f>
        <v>202</v>
      </c>
      <c r="P9" s="10" cm="1">
        <f t="array" ref="P9">IF(6-(COUNTBLANK(TabellJ14[[#This Row],[P1]:[P6]]))&lt;4,SUM(TabellJ14[[#This Row],[P1]:[P6]]),SUM(LARGE(TabellJ14[[#This Row],[P1]:[P6]],{1,2,3,4})))</f>
        <v>202</v>
      </c>
      <c r="Q9" s="5">
        <f>IF(TabellJ14[[#This Row],[Poeng Tellende]]="","",RANK(TabellJ14[ [#This Row],[Poeng Tellende] ],TabellJ14[Poeng Tellende],0))</f>
        <v>4</v>
      </c>
      <c r="R9" s="5">
        <f>TabellJ14[[#This Row],[Poeng '#1]]</f>
        <v>29</v>
      </c>
      <c r="S9" s="5" t="str">
        <f>TabellJ14[[#This Row],[Poeng '#2]]</f>
        <v/>
      </c>
      <c r="T9" s="5">
        <f>TabellJ14[[#This Row],[Poeng '#3]]</f>
        <v>45</v>
      </c>
      <c r="U9" s="5">
        <f>TabellJ14[[#This Row],[Poeng '#4]]</f>
        <v>80</v>
      </c>
      <c r="V9" s="5">
        <f>TabellJ14[[#This Row],[Poeng '#5]]</f>
        <v>32</v>
      </c>
      <c r="W9" s="5">
        <f>TabellJ14[[#This Row],[Poeng '#6]]</f>
        <v>45</v>
      </c>
    </row>
    <row r="10" spans="1:23" x14ac:dyDescent="0.4">
      <c r="A10" t="s">
        <v>139</v>
      </c>
      <c r="B10" t="s">
        <v>36</v>
      </c>
      <c r="C10" s="5">
        <v>8</v>
      </c>
      <c r="D10" s="5">
        <f>IF(TabellJ14[[#This Row],[Plassering '#1]]="","",VLOOKUP(TabellJ14[[#This Row],[Plassering '#1]],Poeng[],2,FALSE))</f>
        <v>32</v>
      </c>
      <c r="E10" s="5">
        <v>4</v>
      </c>
      <c r="F10" s="5">
        <f>IF(TabellJ14[[#This Row],[Plassering '#2]]="","",VLOOKUP(TabellJ14[[#This Row],[Plassering '#2]],Poeng[],2,FALSE))</f>
        <v>50</v>
      </c>
      <c r="G10" s="5">
        <v>6</v>
      </c>
      <c r="H10" s="5">
        <f>IF(TabellJ14[[#This Row],[Plassering '#3]]="","",VLOOKUP(TabellJ14[[#This Row],[Plassering '#3]],Poeng[],2,FALSE))</f>
        <v>40</v>
      </c>
      <c r="I10" s="5">
        <v>3</v>
      </c>
      <c r="J10" s="5">
        <f>IF(TabellJ14[[#This Row],[Plassering '#4]]="","",VLOOKUP(TabellJ14[[#This Row],[Plassering '#4]],Poeng[],2,FALSE))</f>
        <v>60</v>
      </c>
      <c r="K10" s="5">
        <v>4</v>
      </c>
      <c r="L10" s="5">
        <f>IF(TabellJ14[[#This Row],[Plassering '#5]]="","",VLOOKUP(TabellJ14[[#This Row],[Plassering '#5]],Poeng[],2,FALSE))</f>
        <v>50</v>
      </c>
      <c r="M10" s="5">
        <v>7</v>
      </c>
      <c r="N10" s="5">
        <f>IF(TabellJ14[[#This Row],[Plassering '#6]]="","",VLOOKUP(TabellJ14[[#This Row],[Plassering '#6]],Poeng[],2,FALSE))</f>
        <v>36</v>
      </c>
      <c r="O10" s="5" cm="1">
        <f t="array" ref="O10">IF(6-(COUNTBLANK(TabellJ14[[#This Row],[P1]:[P6]]))&lt;4,"",SUM(LARGE(TabellJ14[[#This Row],[P1]:[P6]],{1,2,3,4})))</f>
        <v>200</v>
      </c>
      <c r="P10" s="10" cm="1">
        <f t="array" ref="P10">IF(6-(COUNTBLANK(TabellJ14[[#This Row],[P1]:[P6]]))&lt;4,SUM(TabellJ14[[#This Row],[P1]:[P6]]),SUM(LARGE(TabellJ14[[#This Row],[P1]:[P6]],{1,2,3,4})))</f>
        <v>200</v>
      </c>
      <c r="Q10" s="5">
        <f>IF(TabellJ14[[#This Row],[Poeng Tellende]]="","",RANK(TabellJ14[ [#This Row],[Poeng Tellende] ],TabellJ14[Poeng Tellende],0))</f>
        <v>5</v>
      </c>
      <c r="R10" s="5">
        <f>TabellJ14[[#This Row],[Poeng '#1]]</f>
        <v>32</v>
      </c>
      <c r="S10" s="5">
        <f>TabellJ14[[#This Row],[Poeng '#2]]</f>
        <v>50</v>
      </c>
      <c r="T10" s="5">
        <f>TabellJ14[[#This Row],[Poeng '#3]]</f>
        <v>40</v>
      </c>
      <c r="U10" s="5">
        <f>TabellJ14[[#This Row],[Poeng '#4]]</f>
        <v>60</v>
      </c>
      <c r="V10" s="5">
        <f>TabellJ14[[#This Row],[Poeng '#5]]</f>
        <v>50</v>
      </c>
      <c r="W10" s="5">
        <f>TabellJ14[[#This Row],[Poeng '#6]]</f>
        <v>36</v>
      </c>
    </row>
    <row r="11" spans="1:23" x14ac:dyDescent="0.4">
      <c r="A11" t="s">
        <v>138</v>
      </c>
      <c r="B11" t="s">
        <v>13</v>
      </c>
      <c r="C11" s="5">
        <v>7</v>
      </c>
      <c r="D11" s="5">
        <f>IF(TabellJ14[[#This Row],[Plassering '#1]]="","",VLOOKUP(TabellJ14[[#This Row],[Plassering '#1]],Poeng[],2,FALSE))</f>
        <v>36</v>
      </c>
      <c r="E11" s="5">
        <v>5</v>
      </c>
      <c r="F11" s="5">
        <f>IF(TabellJ14[[#This Row],[Plassering '#2]]="","",VLOOKUP(TabellJ14[[#This Row],[Plassering '#2]],Poeng[],2,FALSE))</f>
        <v>45</v>
      </c>
      <c r="G11" s="5"/>
      <c r="H11" s="5" t="str">
        <f>IF(TabellJ14[[#This Row],[Plassering '#3]]="","",VLOOKUP(TabellJ14[[#This Row],[Plassering '#3]],Poeng[],2,FALSE))</f>
        <v/>
      </c>
      <c r="I11" s="5">
        <v>10</v>
      </c>
      <c r="J11" s="5">
        <f>IF(TabellJ14[[#This Row],[Plassering '#4]]="","",VLOOKUP(TabellJ14[[#This Row],[Plassering '#4]],Poeng[],2,FALSE))</f>
        <v>26</v>
      </c>
      <c r="K11" s="5">
        <v>5</v>
      </c>
      <c r="L11" s="5">
        <f>IF(TabellJ14[[#This Row],[Plassering '#5]]="","",VLOOKUP(TabellJ14[[#This Row],[Plassering '#5]],Poeng[],2,FALSE))</f>
        <v>45</v>
      </c>
      <c r="M11" s="5">
        <v>8</v>
      </c>
      <c r="N11" s="5">
        <f>IF(TabellJ14[[#This Row],[Plassering '#6]]="","",VLOOKUP(TabellJ14[[#This Row],[Plassering '#6]],Poeng[],2,FALSE))</f>
        <v>32</v>
      </c>
      <c r="O11" s="5" cm="1">
        <f t="array" ref="O11">IF(6-(COUNTBLANK(TabellJ14[[#This Row],[P1]:[P6]]))&lt;4,"",SUM(LARGE(TabellJ14[[#This Row],[P1]:[P6]],{1,2,3,4})))</f>
        <v>158</v>
      </c>
      <c r="P11" s="10" cm="1">
        <f t="array" ref="P11">IF(6-(COUNTBLANK(TabellJ14[[#This Row],[P1]:[P6]]))&lt;4,SUM(TabellJ14[[#This Row],[P1]:[P6]]),SUM(LARGE(TabellJ14[[#This Row],[P1]:[P6]],{1,2,3,4})))</f>
        <v>158</v>
      </c>
      <c r="Q11" s="5">
        <f>IF(TabellJ14[[#This Row],[Poeng Tellende]]="","",RANK(TabellJ14[ [#This Row],[Poeng Tellende] ],TabellJ14[Poeng Tellende],0))</f>
        <v>6</v>
      </c>
      <c r="R11" s="5">
        <f>TabellJ14[[#This Row],[Poeng '#1]]</f>
        <v>36</v>
      </c>
      <c r="S11" s="5">
        <f>TabellJ14[[#This Row],[Poeng '#2]]</f>
        <v>45</v>
      </c>
      <c r="T11" s="5" t="str">
        <f>TabellJ14[[#This Row],[Poeng '#3]]</f>
        <v/>
      </c>
      <c r="U11" s="5">
        <f>TabellJ14[[#This Row],[Poeng '#4]]</f>
        <v>26</v>
      </c>
      <c r="V11" s="5">
        <f>TabellJ14[[#This Row],[Poeng '#5]]</f>
        <v>45</v>
      </c>
      <c r="W11" s="5">
        <f>TabellJ14[[#This Row],[Poeng '#6]]</f>
        <v>32</v>
      </c>
    </row>
    <row r="12" spans="1:23" x14ac:dyDescent="0.4">
      <c r="A12" t="s">
        <v>296</v>
      </c>
      <c r="B12" t="s">
        <v>6</v>
      </c>
      <c r="C12" s="5"/>
      <c r="D12" s="5" t="str">
        <f>IF(TabellJ14[[#This Row],[Plassering '#1]]="","",VLOOKUP(TabellJ14[[#This Row],[Plassering '#1]],Poeng[],2,FALSE))</f>
        <v/>
      </c>
      <c r="E12" s="5"/>
      <c r="F12" s="5" t="str">
        <f>IF(TabellJ14[[#This Row],[Plassering '#2]]="","",VLOOKUP(TabellJ14[[#This Row],[Plassering '#2]],Poeng[],2,FALSE))</f>
        <v/>
      </c>
      <c r="G12" s="5">
        <v>9</v>
      </c>
      <c r="H12" s="5">
        <f>IF(TabellJ14[[#This Row],[Plassering '#3]]="","",VLOOKUP(TabellJ14[[#This Row],[Plassering '#3]],Poeng[],2,FALSE))</f>
        <v>29</v>
      </c>
      <c r="I12" s="5">
        <v>8</v>
      </c>
      <c r="J12" s="5">
        <f>IF(TabellJ14[[#This Row],[Plassering '#4]]="","",VLOOKUP(TabellJ14[[#This Row],[Plassering '#4]],Poeng[],2,FALSE))</f>
        <v>32</v>
      </c>
      <c r="K12" s="5">
        <v>6</v>
      </c>
      <c r="L12" s="5">
        <f>IF(TabellJ14[[#This Row],[Plassering '#5]]="","",VLOOKUP(TabellJ14[[#This Row],[Plassering '#5]],Poeng[],2,FALSE))</f>
        <v>40</v>
      </c>
      <c r="M12" s="5">
        <v>6</v>
      </c>
      <c r="N12" s="5">
        <f>IF(TabellJ14[[#This Row],[Plassering '#6]]="","",VLOOKUP(TabellJ14[[#This Row],[Plassering '#6]],Poeng[],2,FALSE))</f>
        <v>40</v>
      </c>
      <c r="O12" s="5" cm="1">
        <f t="array" ref="O12">IF(6-(COUNTBLANK(TabellJ14[[#This Row],[P1]:[P6]]))&lt;4,"",SUM(LARGE(TabellJ14[[#This Row],[P1]:[P6]],{1,2,3,4})))</f>
        <v>141</v>
      </c>
      <c r="P12" s="10" cm="1">
        <f t="array" ref="P12">IF(6-(COUNTBLANK(TabellJ14[[#This Row],[P1]:[P6]]))&lt;4,SUM(TabellJ14[[#This Row],[P1]:[P6]]),SUM(LARGE(TabellJ14[[#This Row],[P1]:[P6]],{1,2,3,4})))</f>
        <v>141</v>
      </c>
      <c r="Q12" s="5">
        <f>IF(TabellJ14[[#This Row],[Poeng Tellende]]="","",RANK(TabellJ14[ [#This Row],[Poeng Tellende] ],TabellJ14[Poeng Tellende],0))</f>
        <v>7</v>
      </c>
      <c r="R12" s="5" t="str">
        <f>TabellJ14[[#This Row],[Poeng '#1]]</f>
        <v/>
      </c>
      <c r="S12" s="5" t="str">
        <f>TabellJ14[[#This Row],[Poeng '#2]]</f>
        <v/>
      </c>
      <c r="T12" s="5">
        <f>TabellJ14[[#This Row],[Poeng '#3]]</f>
        <v>29</v>
      </c>
      <c r="U12" s="5">
        <f>TabellJ14[[#This Row],[Poeng '#4]]</f>
        <v>32</v>
      </c>
      <c r="V12" s="5">
        <f>TabellJ14[[#This Row],[Poeng '#5]]</f>
        <v>40</v>
      </c>
      <c r="W12" s="5">
        <f>TabellJ14[[#This Row],[Poeng '#6]]</f>
        <v>40</v>
      </c>
    </row>
    <row r="13" spans="1:23" x14ac:dyDescent="0.4">
      <c r="A13" t="s">
        <v>142</v>
      </c>
      <c r="B13" t="s">
        <v>6</v>
      </c>
      <c r="C13" s="5">
        <v>11</v>
      </c>
      <c r="D13" s="5">
        <f>IF(TabellJ14[[#This Row],[Plassering '#1]]="","",VLOOKUP(TabellJ14[[#This Row],[Plassering '#1]],Poeng[],2,FALSE))</f>
        <v>24</v>
      </c>
      <c r="E13" s="5">
        <v>8</v>
      </c>
      <c r="F13" s="5">
        <f>IF(TabellJ14[[#This Row],[Plassering '#2]]="","",VLOOKUP(TabellJ14[[#This Row],[Plassering '#2]],Poeng[],2,FALSE))</f>
        <v>32</v>
      </c>
      <c r="G13" s="5">
        <v>7</v>
      </c>
      <c r="H13" s="5">
        <f>IF(TabellJ14[[#This Row],[Plassering '#3]]="","",VLOOKUP(TabellJ14[[#This Row],[Plassering '#3]],Poeng[],2,FALSE))</f>
        <v>36</v>
      </c>
      <c r="I13" s="5">
        <v>6</v>
      </c>
      <c r="J13" s="5">
        <f>IF(TabellJ14[[#This Row],[Plassering '#4]]="","",VLOOKUP(TabellJ14[[#This Row],[Plassering '#4]],Poeng[],2,FALSE))</f>
        <v>40</v>
      </c>
      <c r="K13" s="5">
        <v>10</v>
      </c>
      <c r="L13" s="5">
        <f>IF(TabellJ14[[#This Row],[Plassering '#5]]="","",VLOOKUP(TabellJ14[[#This Row],[Plassering '#5]],Poeng[],2,FALSE))</f>
        <v>26</v>
      </c>
      <c r="M13" s="5"/>
      <c r="N13" s="5" t="str">
        <f>IF(TabellJ14[[#This Row],[Plassering '#6]]="","",VLOOKUP(TabellJ14[[#This Row],[Plassering '#6]],Poeng[],2,FALSE))</f>
        <v/>
      </c>
      <c r="O13" s="5" cm="1">
        <f t="array" ref="O13">IF(6-(COUNTBLANK(TabellJ14[[#This Row],[P1]:[P6]]))&lt;4,"",SUM(LARGE(TabellJ14[[#This Row],[P1]:[P6]],{1,2,3,4})))</f>
        <v>134</v>
      </c>
      <c r="P13" s="10" cm="1">
        <f t="array" ref="P13">IF(6-(COUNTBLANK(TabellJ14[[#This Row],[P1]:[P6]]))&lt;4,SUM(TabellJ14[[#This Row],[P1]:[P6]]),SUM(LARGE(TabellJ14[[#This Row],[P1]:[P6]],{1,2,3,4})))</f>
        <v>134</v>
      </c>
      <c r="Q13" s="5">
        <f>IF(TabellJ14[[#This Row],[Poeng Tellende]]="","",RANK(TabellJ14[ [#This Row],[Poeng Tellende] ],TabellJ14[Poeng Tellende],0))</f>
        <v>8</v>
      </c>
      <c r="R13" s="5">
        <f>TabellJ14[[#This Row],[Poeng '#1]]</f>
        <v>24</v>
      </c>
      <c r="S13" s="5">
        <f>TabellJ14[[#This Row],[Poeng '#2]]</f>
        <v>32</v>
      </c>
      <c r="T13" s="5">
        <f>TabellJ14[[#This Row],[Poeng '#3]]</f>
        <v>36</v>
      </c>
      <c r="U13" s="5">
        <f>TabellJ14[[#This Row],[Poeng '#4]]</f>
        <v>40</v>
      </c>
      <c r="V13" s="5">
        <f>TabellJ14[[#This Row],[Poeng '#5]]</f>
        <v>26</v>
      </c>
      <c r="W13" s="5" t="str">
        <f>TabellJ14[[#This Row],[Poeng '#6]]</f>
        <v/>
      </c>
    </row>
    <row r="14" spans="1:23" x14ac:dyDescent="0.4">
      <c r="A14" t="s">
        <v>143</v>
      </c>
      <c r="B14" t="s">
        <v>6</v>
      </c>
      <c r="C14" s="5">
        <v>12</v>
      </c>
      <c r="D14" s="5">
        <f>IF(TabellJ14[[#This Row],[Plassering '#1]]="","",VLOOKUP(TabellJ14[[#This Row],[Plassering '#1]],Poeng[],2,FALSE))</f>
        <v>22</v>
      </c>
      <c r="E14" s="5">
        <v>7</v>
      </c>
      <c r="F14" s="5">
        <f>IF(TabellJ14[[#This Row],[Plassering '#2]]="","",VLOOKUP(TabellJ14[[#This Row],[Plassering '#2]],Poeng[],2,FALSE))</f>
        <v>36</v>
      </c>
      <c r="G14" s="5">
        <v>8</v>
      </c>
      <c r="H14" s="5">
        <f>IF(TabellJ14[[#This Row],[Plassering '#3]]="","",VLOOKUP(TabellJ14[[#This Row],[Plassering '#3]],Poeng[],2,FALSE))</f>
        <v>32</v>
      </c>
      <c r="I14" s="5"/>
      <c r="J14" s="5" t="str">
        <f>IF(TabellJ14[[#This Row],[Plassering '#4]]="","",VLOOKUP(TabellJ14[[#This Row],[Plassering '#4]],Poeng[],2,FALSE))</f>
        <v/>
      </c>
      <c r="K14" s="5">
        <v>9</v>
      </c>
      <c r="L14" s="5">
        <f>IF(TabellJ14[[#This Row],[Plassering '#5]]="","",VLOOKUP(TabellJ14[[#This Row],[Plassering '#5]],Poeng[],2,FALSE))</f>
        <v>29</v>
      </c>
      <c r="M14" s="5"/>
      <c r="N14" s="5" t="str">
        <f>IF(TabellJ14[[#This Row],[Plassering '#6]]="","",VLOOKUP(TabellJ14[[#This Row],[Plassering '#6]],Poeng[],2,FALSE))</f>
        <v/>
      </c>
      <c r="O14" s="5" cm="1">
        <f t="array" ref="O14">IF(6-(COUNTBLANK(TabellJ14[[#This Row],[P1]:[P6]]))&lt;4,"",SUM(LARGE(TabellJ14[[#This Row],[P1]:[P6]],{1,2,3,4})))</f>
        <v>119</v>
      </c>
      <c r="P14" s="10" cm="1">
        <f t="array" ref="P14">IF(6-(COUNTBLANK(TabellJ14[[#This Row],[P1]:[P6]]))&lt;4,SUM(TabellJ14[[#This Row],[P1]:[P6]]),SUM(LARGE(TabellJ14[[#This Row],[P1]:[P6]],{1,2,3,4})))</f>
        <v>119</v>
      </c>
      <c r="Q14" s="5">
        <f>IF(TabellJ14[[#This Row],[Poeng Tellende]]="","",RANK(TabellJ14[ [#This Row],[Poeng Tellende] ],TabellJ14[Poeng Tellende],0))</f>
        <v>9</v>
      </c>
      <c r="R14" s="5">
        <f>TabellJ14[[#This Row],[Poeng '#1]]</f>
        <v>22</v>
      </c>
      <c r="S14" s="5">
        <f>TabellJ14[[#This Row],[Poeng '#2]]</f>
        <v>36</v>
      </c>
      <c r="T14" s="5">
        <f>TabellJ14[[#This Row],[Poeng '#3]]</f>
        <v>32</v>
      </c>
      <c r="U14" s="5" t="str">
        <f>TabellJ14[[#This Row],[Poeng '#4]]</f>
        <v/>
      </c>
      <c r="V14" s="5">
        <f>TabellJ14[[#This Row],[Poeng '#5]]</f>
        <v>29</v>
      </c>
      <c r="W14" s="5" t="str">
        <f>TabellJ14[[#This Row],[Poeng '#6]]</f>
        <v/>
      </c>
    </row>
    <row r="15" spans="1:23" x14ac:dyDescent="0.4">
      <c r="A15" t="s">
        <v>144</v>
      </c>
      <c r="B15" t="s">
        <v>6</v>
      </c>
      <c r="C15" s="5">
        <v>13</v>
      </c>
      <c r="D15" s="5">
        <f>IF(TabellJ14[[#This Row],[Plassering '#1]]="","",VLOOKUP(TabellJ14[[#This Row],[Plassering '#1]],Poeng[],2,FALSE))</f>
        <v>20</v>
      </c>
      <c r="E15" s="5">
        <v>9</v>
      </c>
      <c r="F15" s="5">
        <f>IF(TabellJ14[[#This Row],[Plassering '#2]]="","",VLOOKUP(TabellJ14[[#This Row],[Plassering '#2]],Poeng[],2,FALSE))</f>
        <v>29</v>
      </c>
      <c r="G15" s="5">
        <v>10</v>
      </c>
      <c r="H15" s="5">
        <f>IF(TabellJ14[[#This Row],[Plassering '#3]]="","",VLOOKUP(TabellJ14[[#This Row],[Plassering '#3]],Poeng[],2,FALSE))</f>
        <v>26</v>
      </c>
      <c r="I15" s="5">
        <v>9</v>
      </c>
      <c r="J15" s="5">
        <f>IF(TabellJ14[[#This Row],[Plassering '#4]]="","",VLOOKUP(TabellJ14[[#This Row],[Plassering '#4]],Poeng[],2,FALSE))</f>
        <v>29</v>
      </c>
      <c r="K15" s="5">
        <v>12</v>
      </c>
      <c r="L15" s="5">
        <f>IF(TabellJ14[[#This Row],[Plassering '#5]]="","",VLOOKUP(TabellJ14[[#This Row],[Plassering '#5]],Poeng[],2,FALSE))</f>
        <v>22</v>
      </c>
      <c r="M15" s="5">
        <v>9</v>
      </c>
      <c r="N15" s="5">
        <f>IF(TabellJ14[[#This Row],[Plassering '#6]]="","",VLOOKUP(TabellJ14[[#This Row],[Plassering '#6]],Poeng[],2,FALSE))</f>
        <v>29</v>
      </c>
      <c r="O15" s="5" cm="1">
        <f t="array" ref="O15">IF(6-(COUNTBLANK(TabellJ14[[#This Row],[P1]:[P6]]))&lt;4,"",SUM(LARGE(TabellJ14[[#This Row],[P1]:[P6]],{1,2,3,4})))</f>
        <v>113</v>
      </c>
      <c r="P15" s="10" cm="1">
        <f t="array" ref="P15">IF(6-(COUNTBLANK(TabellJ14[[#This Row],[P1]:[P6]]))&lt;4,SUM(TabellJ14[[#This Row],[P1]:[P6]]),SUM(LARGE(TabellJ14[[#This Row],[P1]:[P6]],{1,2,3,4})))</f>
        <v>113</v>
      </c>
      <c r="Q15" s="5">
        <f>IF(TabellJ14[[#This Row],[Poeng Tellende]]="","",RANK(TabellJ14[ [#This Row],[Poeng Tellende] ],TabellJ14[Poeng Tellende],0))</f>
        <v>10</v>
      </c>
      <c r="R15" s="5">
        <f>TabellJ14[[#This Row],[Poeng '#1]]</f>
        <v>20</v>
      </c>
      <c r="S15" s="5">
        <f>TabellJ14[[#This Row],[Poeng '#2]]</f>
        <v>29</v>
      </c>
      <c r="T15" s="5">
        <f>TabellJ14[[#This Row],[Poeng '#3]]</f>
        <v>26</v>
      </c>
      <c r="U15" s="5">
        <f>TabellJ14[[#This Row],[Poeng '#4]]</f>
        <v>29</v>
      </c>
      <c r="V15" s="5">
        <f>TabellJ14[[#This Row],[Poeng '#5]]</f>
        <v>22</v>
      </c>
      <c r="W15" s="5">
        <f>TabellJ14[[#This Row],[Poeng '#6]]</f>
        <v>29</v>
      </c>
    </row>
    <row r="16" spans="1:23" x14ac:dyDescent="0.4">
      <c r="A16" t="s">
        <v>364</v>
      </c>
      <c r="B16" t="s">
        <v>6</v>
      </c>
      <c r="C16" s="5"/>
      <c r="D16" s="5" t="str">
        <f>IF(TabellJ14[[#This Row],[Plassering '#1]]="","",VLOOKUP(TabellJ14[[#This Row],[Plassering '#1]],Poeng[],2,FALSE))</f>
        <v/>
      </c>
      <c r="E16" s="5"/>
      <c r="F16" s="5" t="str">
        <f>IF(TabellJ14[[#This Row],[Plassering '#2]]="","",VLOOKUP(TabellJ14[[#This Row],[Plassering '#2]],Poeng[],2,FALSE))</f>
        <v/>
      </c>
      <c r="G16" s="5"/>
      <c r="H16" s="5" t="str">
        <f>IF(TabellJ14[[#This Row],[Plassering '#3]]="","",VLOOKUP(TabellJ14[[#This Row],[Plassering '#3]],Poeng[],2,FALSE))</f>
        <v/>
      </c>
      <c r="I16" s="5"/>
      <c r="J16" s="5" t="str">
        <f>IF(TabellJ14[[#This Row],[Plassering '#4]]="","",VLOOKUP(TabellJ14[[#This Row],[Plassering '#4]],Poeng[],2,FALSE))</f>
        <v/>
      </c>
      <c r="K16" s="5"/>
      <c r="L16" s="5" t="str">
        <f>IF(TabellJ14[[#This Row],[Plassering '#5]]="","",VLOOKUP(TabellJ14[[#This Row],[Plassering '#5]],Poeng[],2,FALSE))</f>
        <v/>
      </c>
      <c r="M16" s="5">
        <v>4</v>
      </c>
      <c r="N16" s="5">
        <f>IF(TabellJ14[[#This Row],[Plassering '#6]]="","",VLOOKUP(TabellJ14[[#This Row],[Plassering '#6]],Poeng[],2,FALSE))</f>
        <v>50</v>
      </c>
      <c r="O16" s="5" t="str" cm="1">
        <f t="array" ref="O16">IF(6-(COUNTBLANK(TabellJ14[[#This Row],[P1]:[P6]]))&lt;4,"",SUM(LARGE(TabellJ14[[#This Row],[P1]:[P6]],{1,2,3,4})))</f>
        <v/>
      </c>
      <c r="P16" s="10" cm="1">
        <f t="array" ref="P16">IF(6-(COUNTBLANK(TabellJ14[[#This Row],[P1]:[P6]]))&lt;4,SUM(TabellJ14[[#This Row],[P1]:[P6]]),SUM(LARGE(TabellJ14[[#This Row],[P1]:[P6]],{1,2,3,4})))</f>
        <v>50</v>
      </c>
      <c r="Q16" s="5" t="str">
        <f>IF(TabellJ14[[#This Row],[Poeng Tellende]]="","",RANK(TabellJ14[ [#This Row],[Poeng Tellende] ],TabellJ14[Poeng Tellende],0))</f>
        <v/>
      </c>
      <c r="R16" s="5" t="str">
        <f>TabellJ14[[#This Row],[Poeng '#1]]</f>
        <v/>
      </c>
      <c r="S16" s="5" t="str">
        <f>TabellJ14[[#This Row],[Poeng '#2]]</f>
        <v/>
      </c>
      <c r="T16" s="5" t="str">
        <f>TabellJ14[[#This Row],[Poeng '#3]]</f>
        <v/>
      </c>
      <c r="U16" s="5" t="str">
        <f>TabellJ14[[#This Row],[Poeng '#4]]</f>
        <v/>
      </c>
      <c r="V16" s="5" t="str">
        <f>TabellJ14[[#This Row],[Poeng '#5]]</f>
        <v/>
      </c>
      <c r="W16" s="5">
        <f>TabellJ14[[#This Row],[Poeng '#6]]</f>
        <v>50</v>
      </c>
    </row>
    <row r="17" spans="1:23" x14ac:dyDescent="0.4">
      <c r="A17" t="s">
        <v>327</v>
      </c>
      <c r="B17" t="s">
        <v>328</v>
      </c>
      <c r="C17" s="5"/>
      <c r="D17" s="5" t="str">
        <f>IF(TabellJ14[[#This Row],[Plassering '#1]]="","",VLOOKUP(TabellJ14[[#This Row],[Plassering '#1]],Poeng[],2,FALSE))</f>
        <v/>
      </c>
      <c r="E17" s="5"/>
      <c r="F17" s="5" t="str">
        <f>IF(TabellJ14[[#This Row],[Plassering '#2]]="","",VLOOKUP(TabellJ14[[#This Row],[Plassering '#2]],Poeng[],2,FALSE))</f>
        <v/>
      </c>
      <c r="G17" s="5"/>
      <c r="H17" s="5" t="str">
        <f>IF(TabellJ14[[#This Row],[Plassering '#3]]="","",VLOOKUP(TabellJ14[[#This Row],[Plassering '#3]],Poeng[],2,FALSE))</f>
        <v/>
      </c>
      <c r="I17" s="5">
        <v>11</v>
      </c>
      <c r="J17" s="5">
        <f>IF(TabellJ14[[#This Row],[Plassering '#4]]="","",VLOOKUP(TabellJ14[[#This Row],[Plassering '#4]],Poeng[],2,FALSE))</f>
        <v>24</v>
      </c>
      <c r="K17" s="5">
        <v>14</v>
      </c>
      <c r="L17" s="5">
        <f>IF(TabellJ14[[#This Row],[Plassering '#5]]="","",VLOOKUP(TabellJ14[[#This Row],[Plassering '#5]],Poeng[],2,FALSE))</f>
        <v>18</v>
      </c>
      <c r="M17" s="5">
        <v>10</v>
      </c>
      <c r="N17" s="5">
        <f>IF(TabellJ14[[#This Row],[Plassering '#6]]="","",VLOOKUP(TabellJ14[[#This Row],[Plassering '#6]],Poeng[],2,FALSE))</f>
        <v>26</v>
      </c>
      <c r="O17" s="5" t="str" cm="1">
        <f t="array" ref="O17">IF(6-(COUNTBLANK(TabellJ14[[#This Row],[P1]:[P6]]))&lt;4,"",SUM(LARGE(TabellJ14[[#This Row],[P1]:[P6]],{1,2,3,4})))</f>
        <v/>
      </c>
      <c r="P17" s="10" cm="1">
        <f t="array" ref="P17">IF(6-(COUNTBLANK(TabellJ14[[#This Row],[P1]:[P6]]))&lt;4,SUM(TabellJ14[[#This Row],[P1]:[P6]]),SUM(LARGE(TabellJ14[[#This Row],[P1]:[P6]],{1,2,3,4})))</f>
        <v>68</v>
      </c>
      <c r="Q17" s="5" t="str">
        <f>IF(TabellJ14[[#This Row],[Poeng Tellende]]="","",RANK(TabellJ14[ [#This Row],[Poeng Tellende] ],TabellJ14[Poeng Tellende],0))</f>
        <v/>
      </c>
      <c r="R17" s="5" t="str">
        <f>TabellJ14[[#This Row],[Poeng '#1]]</f>
        <v/>
      </c>
      <c r="S17" s="5" t="str">
        <f>TabellJ14[[#This Row],[Poeng '#2]]</f>
        <v/>
      </c>
      <c r="T17" s="5" t="str">
        <f>TabellJ14[[#This Row],[Poeng '#3]]</f>
        <v/>
      </c>
      <c r="U17" s="5">
        <f>TabellJ14[[#This Row],[Poeng '#4]]</f>
        <v>24</v>
      </c>
      <c r="V17" s="5">
        <f>TabellJ14[[#This Row],[Poeng '#5]]</f>
        <v>18</v>
      </c>
      <c r="W17" s="5">
        <f>TabellJ14[[#This Row],[Poeng '#6]]</f>
        <v>26</v>
      </c>
    </row>
    <row r="18" spans="1:23" x14ac:dyDescent="0.4">
      <c r="A18" t="s">
        <v>136</v>
      </c>
      <c r="B18" t="s">
        <v>6</v>
      </c>
      <c r="C18" s="5">
        <v>5</v>
      </c>
      <c r="D18" s="5">
        <f>IF(TabellJ14[[#This Row],[Plassering '#1]]="","",VLOOKUP(TabellJ14[[#This Row],[Plassering '#1]],Poeng[],2,FALSE))</f>
        <v>45</v>
      </c>
      <c r="E18" s="5"/>
      <c r="F18" s="5" t="str">
        <f>IF(TabellJ14[[#This Row],[Plassering '#2]]="","",VLOOKUP(TabellJ14[[#This Row],[Plassering '#2]],Poeng[],2,FALSE))</f>
        <v/>
      </c>
      <c r="G18" s="5"/>
      <c r="H18" s="5" t="str">
        <f>IF(TabellJ14[[#This Row],[Plassering '#3]]="","",VLOOKUP(TabellJ14[[#This Row],[Plassering '#3]],Poeng[],2,FALSE))</f>
        <v/>
      </c>
      <c r="I18" s="5">
        <v>7</v>
      </c>
      <c r="J18" s="5">
        <f>IF(TabellJ14[[#This Row],[Plassering '#4]]="","",VLOOKUP(TabellJ14[[#This Row],[Plassering '#4]],Poeng[],2,FALSE))</f>
        <v>36</v>
      </c>
      <c r="K18" s="5"/>
      <c r="L18" s="5" t="str">
        <f>IF(TabellJ14[[#This Row],[Plassering '#5]]="","",VLOOKUP(TabellJ14[[#This Row],[Plassering '#5]],Poeng[],2,FALSE))</f>
        <v/>
      </c>
      <c r="M18" s="5"/>
      <c r="N18" s="5" t="str">
        <f>IF(TabellJ14[[#This Row],[Plassering '#6]]="","",VLOOKUP(TabellJ14[[#This Row],[Plassering '#6]],Poeng[],2,FALSE))</f>
        <v/>
      </c>
      <c r="O18" s="5" t="str" cm="1">
        <f t="array" ref="O18">IF(6-(COUNTBLANK(TabellJ14[[#This Row],[P1]:[P6]]))&lt;4,"",SUM(LARGE(TabellJ14[[#This Row],[P1]:[P6]],{1,2,3,4})))</f>
        <v/>
      </c>
      <c r="P18" s="10" cm="1">
        <f t="array" ref="P18">IF(6-(COUNTBLANK(TabellJ14[[#This Row],[P1]:[P6]]))&lt;4,SUM(TabellJ14[[#This Row],[P1]:[P6]]),SUM(LARGE(TabellJ14[[#This Row],[P1]:[P6]],{1,2,3,4})))</f>
        <v>81</v>
      </c>
      <c r="Q18" s="5" t="str">
        <f>IF(TabellJ14[[#This Row],[Poeng Tellende]]="","",RANK(TabellJ14[ [#This Row],[Poeng Tellende] ],TabellJ14[Poeng Tellende],0))</f>
        <v/>
      </c>
      <c r="R18" s="5">
        <f>TabellJ14[[#This Row],[Poeng '#1]]</f>
        <v>45</v>
      </c>
      <c r="S18" s="5" t="str">
        <f>TabellJ14[[#This Row],[Poeng '#2]]</f>
        <v/>
      </c>
      <c r="T18" s="5" t="str">
        <f>TabellJ14[[#This Row],[Poeng '#3]]</f>
        <v/>
      </c>
      <c r="U18" s="5">
        <f>TabellJ14[[#This Row],[Poeng '#4]]</f>
        <v>36</v>
      </c>
      <c r="V18" s="5" t="str">
        <f>TabellJ14[[#This Row],[Poeng '#5]]</f>
        <v/>
      </c>
      <c r="W18" s="5" t="str">
        <f>TabellJ14[[#This Row],[Poeng '#6]]</f>
        <v/>
      </c>
    </row>
    <row r="19" spans="1:23" x14ac:dyDescent="0.4">
      <c r="A19" t="s">
        <v>132</v>
      </c>
      <c r="B19" t="s">
        <v>6</v>
      </c>
      <c r="C19" s="5">
        <v>1</v>
      </c>
      <c r="D19" s="5">
        <f>IF(TabellJ14[[#This Row],[Plassering '#1]]="","",VLOOKUP(TabellJ14[[#This Row],[Plassering '#1]],Poeng[],2,FALSE))</f>
        <v>100</v>
      </c>
      <c r="E19" s="5"/>
      <c r="F19" s="5" t="str">
        <f>IF(TabellJ14[[#This Row],[Plassering '#2]]="","",VLOOKUP(TabellJ14[[#This Row],[Plassering '#2]],Poeng[],2,FALSE))</f>
        <v/>
      </c>
      <c r="G19" s="5">
        <v>2</v>
      </c>
      <c r="H19" s="5">
        <f>IF(TabellJ14[[#This Row],[Plassering '#3]]="","",VLOOKUP(TabellJ14[[#This Row],[Plassering '#3]],Poeng[],2,FALSE))</f>
        <v>80</v>
      </c>
      <c r="I19" s="5"/>
      <c r="J19" s="5" t="str">
        <f>IF(TabellJ14[[#This Row],[Plassering '#4]]="","",VLOOKUP(TabellJ14[[#This Row],[Plassering '#4]],Poeng[],2,FALSE))</f>
        <v/>
      </c>
      <c r="K19" s="5"/>
      <c r="L19" s="5" t="str">
        <f>IF(TabellJ14[[#This Row],[Plassering '#5]]="","",VLOOKUP(TabellJ14[[#This Row],[Plassering '#5]],Poeng[],2,FALSE))</f>
        <v/>
      </c>
      <c r="M19" s="5"/>
      <c r="N19" s="5" t="str">
        <f>IF(TabellJ14[[#This Row],[Plassering '#6]]="","",VLOOKUP(TabellJ14[[#This Row],[Plassering '#6]],Poeng[],2,FALSE))</f>
        <v/>
      </c>
      <c r="O19" s="5" t="str" cm="1">
        <f t="array" ref="O19">IF(6-(COUNTBLANK(TabellJ14[[#This Row],[P1]:[P6]]))&lt;4,"",SUM(LARGE(TabellJ14[[#This Row],[P1]:[P6]],{1,2,3,4})))</f>
        <v/>
      </c>
      <c r="P19" s="10" cm="1">
        <f t="array" ref="P19">IF(6-(COUNTBLANK(TabellJ14[[#This Row],[P1]:[P6]]))&lt;4,SUM(TabellJ14[[#This Row],[P1]:[P6]]),SUM(LARGE(TabellJ14[[#This Row],[P1]:[P6]],{1,2,3,4})))</f>
        <v>180</v>
      </c>
      <c r="Q19" s="5" t="str">
        <f>IF(TabellJ14[[#This Row],[Poeng Tellende]]="","",RANK(TabellJ14[ [#This Row],[Poeng Tellende] ],TabellJ14[Poeng Tellende],0))</f>
        <v/>
      </c>
      <c r="R19" s="5">
        <f>TabellJ14[[#This Row],[Poeng '#1]]</f>
        <v>100</v>
      </c>
      <c r="S19" s="5" t="str">
        <f>TabellJ14[[#This Row],[Poeng '#2]]</f>
        <v/>
      </c>
      <c r="T19" s="5">
        <f>TabellJ14[[#This Row],[Poeng '#3]]</f>
        <v>80</v>
      </c>
      <c r="U19" s="5" t="str">
        <f>TabellJ14[[#This Row],[Poeng '#4]]</f>
        <v/>
      </c>
      <c r="V19" s="5" t="str">
        <f>TabellJ14[[#This Row],[Poeng '#5]]</f>
        <v/>
      </c>
      <c r="W19" s="5" t="str">
        <f>TabellJ14[[#This Row],[Poeng '#6]]</f>
        <v/>
      </c>
    </row>
    <row r="20" spans="1:23" x14ac:dyDescent="0.4">
      <c r="A20" t="s">
        <v>141</v>
      </c>
      <c r="B20" t="s">
        <v>37</v>
      </c>
      <c r="C20" s="5">
        <v>10</v>
      </c>
      <c r="D20" s="5">
        <f>IF(TabellJ14[[#This Row],[Plassering '#1]]="","",VLOOKUP(TabellJ14[[#This Row],[Plassering '#1]],Poeng[],2,FALSE))</f>
        <v>26</v>
      </c>
      <c r="E20" s="5">
        <v>6</v>
      </c>
      <c r="F20" s="5">
        <f>IF(TabellJ14[[#This Row],[Plassering '#2]]="","",VLOOKUP(TabellJ14[[#This Row],[Plassering '#2]],Poeng[],2,FALSE))</f>
        <v>40</v>
      </c>
      <c r="G20" s="5"/>
      <c r="H20" s="5" t="str">
        <f>IF(TabellJ14[[#This Row],[Plassering '#3]]="","",VLOOKUP(TabellJ14[[#This Row],[Plassering '#3]],Poeng[],2,FALSE))</f>
        <v/>
      </c>
      <c r="I20" s="5"/>
      <c r="J20" s="5" t="str">
        <f>IF(TabellJ14[[#This Row],[Plassering '#4]]="","",VLOOKUP(TabellJ14[[#This Row],[Plassering '#4]],Poeng[],2,FALSE))</f>
        <v/>
      </c>
      <c r="K20" s="5"/>
      <c r="L20" s="5" t="str">
        <f>IF(TabellJ14[[#This Row],[Plassering '#5]]="","",VLOOKUP(TabellJ14[[#This Row],[Plassering '#5]],Poeng[],2,FALSE))</f>
        <v/>
      </c>
      <c r="M20" s="5"/>
      <c r="N20" s="5" t="str">
        <f>IF(TabellJ14[[#This Row],[Plassering '#6]]="","",VLOOKUP(TabellJ14[[#This Row],[Plassering '#6]],Poeng[],2,FALSE))</f>
        <v/>
      </c>
      <c r="O20" s="5" t="str" cm="1">
        <f t="array" ref="O20">IF(6-(COUNTBLANK(TabellJ14[[#This Row],[P1]:[P6]]))&lt;4,"",SUM(LARGE(TabellJ14[[#This Row],[P1]:[P6]],{1,2,3,4})))</f>
        <v/>
      </c>
      <c r="P20" s="10" cm="1">
        <f t="array" ref="P20">IF(6-(COUNTBLANK(TabellJ14[[#This Row],[P1]:[P6]]))&lt;4,SUM(TabellJ14[[#This Row],[P1]:[P6]]),SUM(LARGE(TabellJ14[[#This Row],[P1]:[P6]],{1,2,3,4})))</f>
        <v>66</v>
      </c>
      <c r="Q20" s="5" t="str">
        <f>IF(TabellJ14[[#This Row],[Poeng Tellende]]="","",RANK(TabellJ14[ [#This Row],[Poeng Tellende] ],TabellJ14[Poeng Tellende],0))</f>
        <v/>
      </c>
      <c r="R20" s="5">
        <f>TabellJ14[[#This Row],[Poeng '#1]]</f>
        <v>26</v>
      </c>
      <c r="S20" s="5">
        <f>TabellJ14[[#This Row],[Poeng '#2]]</f>
        <v>40</v>
      </c>
      <c r="T20" s="5" t="str">
        <f>TabellJ14[[#This Row],[Poeng '#3]]</f>
        <v/>
      </c>
      <c r="U20" s="5" t="str">
        <f>TabellJ14[[#This Row],[Poeng '#4]]</f>
        <v/>
      </c>
      <c r="V20" s="5" t="str">
        <f>TabellJ14[[#This Row],[Poeng '#5]]</f>
        <v/>
      </c>
      <c r="W20" s="5" t="str">
        <f>TabellJ14[[#This Row],[Poeng '#6]]</f>
        <v/>
      </c>
    </row>
    <row r="21" spans="1:23" x14ac:dyDescent="0.4">
      <c r="A21" t="s">
        <v>137</v>
      </c>
      <c r="B21" t="s">
        <v>13</v>
      </c>
      <c r="C21" s="5">
        <v>6</v>
      </c>
      <c r="D21" s="5">
        <f>IF(TabellJ14[[#This Row],[Plassering '#1]]="","",VLOOKUP(TabellJ14[[#This Row],[Plassering '#1]],Poeng[],2,FALSE))</f>
        <v>40</v>
      </c>
      <c r="E21" s="5"/>
      <c r="F21" s="5" t="str">
        <f>IF(TabellJ14[[#This Row],[Plassering '#2]]="","",VLOOKUP(TabellJ14[[#This Row],[Plassering '#2]],Poeng[],2,FALSE))</f>
        <v/>
      </c>
      <c r="G21" s="5"/>
      <c r="H21" s="5" t="str">
        <f>IF(TabellJ14[[#This Row],[Plassering '#3]]="","",VLOOKUP(TabellJ14[[#This Row],[Plassering '#3]],Poeng[],2,FALSE))</f>
        <v/>
      </c>
      <c r="I21" s="5"/>
      <c r="J21" s="5" t="str">
        <f>IF(TabellJ14[[#This Row],[Plassering '#4]]="","",VLOOKUP(TabellJ14[[#This Row],[Plassering '#4]],Poeng[],2,FALSE))</f>
        <v/>
      </c>
      <c r="K21" s="5"/>
      <c r="L21" s="5" t="str">
        <f>IF(TabellJ14[[#This Row],[Plassering '#5]]="","",VLOOKUP(TabellJ14[[#This Row],[Plassering '#5]],Poeng[],2,FALSE))</f>
        <v/>
      </c>
      <c r="M21" s="5"/>
      <c r="N21" s="5" t="str">
        <f>IF(TabellJ14[[#This Row],[Plassering '#6]]="","",VLOOKUP(TabellJ14[[#This Row],[Plassering '#6]],Poeng[],2,FALSE))</f>
        <v/>
      </c>
      <c r="O21" s="5" t="str" cm="1">
        <f t="array" ref="O21">IF(6-(COUNTBLANK(TabellJ14[[#This Row],[P1]:[P6]]))&lt;4,"",SUM(LARGE(TabellJ14[[#This Row],[P1]:[P6]],{1,2,3,4})))</f>
        <v/>
      </c>
      <c r="P21" s="10" cm="1">
        <f t="array" ref="P21">IF(6-(COUNTBLANK(TabellJ14[[#This Row],[P1]:[P6]]))&lt;4,SUM(TabellJ14[[#This Row],[P1]:[P6]]),SUM(LARGE(TabellJ14[[#This Row],[P1]:[P6]],{1,2,3,4})))</f>
        <v>40</v>
      </c>
      <c r="Q21" s="5" t="str">
        <f>IF(TabellJ14[[#This Row],[Poeng Tellende]]="","",RANK(TabellJ14[ [#This Row],[Poeng Tellende] ],TabellJ14[Poeng Tellende],0))</f>
        <v/>
      </c>
      <c r="R21" s="5">
        <f>TabellJ14[[#This Row],[Poeng '#1]]</f>
        <v>40</v>
      </c>
      <c r="S21" s="5" t="str">
        <f>TabellJ14[[#This Row],[Poeng '#2]]</f>
        <v/>
      </c>
      <c r="T21" s="5" t="str">
        <f>TabellJ14[[#This Row],[Poeng '#3]]</f>
        <v/>
      </c>
      <c r="U21" s="5" t="str">
        <f>TabellJ14[[#This Row],[Poeng '#4]]</f>
        <v/>
      </c>
      <c r="V21" s="5" t="str">
        <f>TabellJ14[[#This Row],[Poeng '#5]]</f>
        <v/>
      </c>
      <c r="W21" s="5" t="str">
        <f>TabellJ14[[#This Row],[Poeng '#6]]</f>
        <v/>
      </c>
    </row>
    <row r="22" spans="1:23" x14ac:dyDescent="0.4">
      <c r="A22" t="s">
        <v>323</v>
      </c>
      <c r="B22" t="s">
        <v>6</v>
      </c>
      <c r="C22" s="5"/>
      <c r="D22" s="5" t="str">
        <f>IF(TabellJ14[[#This Row],[Plassering '#1]]="","",VLOOKUP(TabellJ14[[#This Row],[Plassering '#1]],Poeng[],2,FALSE))</f>
        <v/>
      </c>
      <c r="E22" s="5"/>
      <c r="F22" s="5" t="str">
        <f>IF(TabellJ14[[#This Row],[Plassering '#2]]="","",VLOOKUP(TabellJ14[[#This Row],[Plassering '#2]],Poeng[],2,FALSE))</f>
        <v/>
      </c>
      <c r="G22" s="5"/>
      <c r="H22" s="5" t="str">
        <f>IF(TabellJ14[[#This Row],[Plassering '#3]]="","",VLOOKUP(TabellJ14[[#This Row],[Plassering '#3]],Poeng[],2,FALSE))</f>
        <v/>
      </c>
      <c r="I22" s="5"/>
      <c r="J22" s="5" t="str">
        <f>IF(TabellJ14[[#This Row],[Plassering '#4]]="","",VLOOKUP(TabellJ14[[#This Row],[Plassering '#4]],Poeng[],2,FALSE))</f>
        <v/>
      </c>
      <c r="K22" s="5">
        <v>7</v>
      </c>
      <c r="L22" s="5">
        <f>IF(TabellJ14[[#This Row],[Plassering '#5]]="","",VLOOKUP(TabellJ14[[#This Row],[Plassering '#5]],Poeng[],2,FALSE))</f>
        <v>36</v>
      </c>
      <c r="M22" s="5"/>
      <c r="N22" s="5" t="str">
        <f>IF(TabellJ14[[#This Row],[Plassering '#6]]="","",VLOOKUP(TabellJ14[[#This Row],[Plassering '#6]],Poeng[],2,FALSE))</f>
        <v/>
      </c>
      <c r="O22" s="5" t="str" cm="1">
        <f t="array" ref="O22">IF(6-(COUNTBLANK(TabellJ14[[#This Row],[P1]:[P6]]))&lt;4,"",SUM(LARGE(TabellJ14[[#This Row],[P1]:[P6]],{1,2,3,4})))</f>
        <v/>
      </c>
      <c r="P22" s="10" cm="1">
        <f t="array" ref="P22">IF(6-(COUNTBLANK(TabellJ14[[#This Row],[P1]:[P6]]))&lt;4,SUM(TabellJ14[[#This Row],[P1]:[P6]]),SUM(LARGE(TabellJ14[[#This Row],[P1]:[P6]],{1,2,3,4})))</f>
        <v>36</v>
      </c>
      <c r="Q22" s="5" t="str">
        <f>IF(TabellJ14[[#This Row],[Poeng Tellende]]="","",RANK(TabellJ14[ [#This Row],[Poeng Tellende] ],TabellJ14[Poeng Tellende],0))</f>
        <v/>
      </c>
      <c r="R22" s="5" t="str">
        <f>TabellJ14[[#This Row],[Poeng '#1]]</f>
        <v/>
      </c>
      <c r="S22" s="5" t="str">
        <f>TabellJ14[[#This Row],[Poeng '#2]]</f>
        <v/>
      </c>
      <c r="T22" s="5" t="str">
        <f>TabellJ14[[#This Row],[Poeng '#3]]</f>
        <v/>
      </c>
      <c r="U22" s="5" t="str">
        <f>TabellJ14[[#This Row],[Poeng '#4]]</f>
        <v/>
      </c>
      <c r="V22" s="5">
        <f>TabellJ14[[#This Row],[Poeng '#5]]</f>
        <v>36</v>
      </c>
      <c r="W22" s="5" t="str">
        <f>TabellJ14[[#This Row],[Poeng '#6]]</f>
        <v/>
      </c>
    </row>
    <row r="23" spans="1:23" x14ac:dyDescent="0.4">
      <c r="A23" t="s">
        <v>324</v>
      </c>
      <c r="B23" t="s">
        <v>325</v>
      </c>
      <c r="C23" s="5"/>
      <c r="D23" s="5" t="str">
        <f>IF(TabellJ14[[#This Row],[Plassering '#1]]="","",VLOOKUP(TabellJ14[[#This Row],[Plassering '#1]],Poeng[],2,FALSE))</f>
        <v/>
      </c>
      <c r="E23" s="5"/>
      <c r="F23" s="5" t="str">
        <f>IF(TabellJ14[[#This Row],[Plassering '#2]]="","",VLOOKUP(TabellJ14[[#This Row],[Plassering '#2]],Poeng[],2,FALSE))</f>
        <v/>
      </c>
      <c r="G23" s="5"/>
      <c r="H23" s="5" t="str">
        <f>IF(TabellJ14[[#This Row],[Plassering '#3]]="","",VLOOKUP(TabellJ14[[#This Row],[Plassering '#3]],Poeng[],2,FALSE))</f>
        <v/>
      </c>
      <c r="I23" s="5"/>
      <c r="J23" s="5" t="str">
        <f>IF(TabellJ14[[#This Row],[Plassering '#4]]="","",VLOOKUP(TabellJ14[[#This Row],[Plassering '#4]],Poeng[],2,FALSE))</f>
        <v/>
      </c>
      <c r="K23" s="5">
        <v>11</v>
      </c>
      <c r="L23" s="5">
        <f>IF(TabellJ14[[#This Row],[Plassering '#5]]="","",VLOOKUP(TabellJ14[[#This Row],[Plassering '#5]],Poeng[],2,FALSE))</f>
        <v>24</v>
      </c>
      <c r="M23" s="5"/>
      <c r="N23" s="5" t="str">
        <f>IF(TabellJ14[[#This Row],[Plassering '#6]]="","",VLOOKUP(TabellJ14[[#This Row],[Plassering '#6]],Poeng[],2,FALSE))</f>
        <v/>
      </c>
      <c r="O23" s="5" t="str" cm="1">
        <f t="array" ref="O23">IF(6-(COUNTBLANK(TabellJ14[[#This Row],[P1]:[P6]]))&lt;4,"",SUM(LARGE(TabellJ14[[#This Row],[P1]:[P6]],{1,2,3,4})))</f>
        <v/>
      </c>
      <c r="P23" s="10" cm="1">
        <f t="array" ref="P23">IF(6-(COUNTBLANK(TabellJ14[[#This Row],[P1]:[P6]]))&lt;4,SUM(TabellJ14[[#This Row],[P1]:[P6]]),SUM(LARGE(TabellJ14[[#This Row],[P1]:[P6]],{1,2,3,4})))</f>
        <v>24</v>
      </c>
      <c r="Q23" s="5" t="str">
        <f>IF(TabellJ14[[#This Row],[Poeng Tellende]]="","",RANK(TabellJ14[ [#This Row],[Poeng Tellende] ],TabellJ14[Poeng Tellende],0))</f>
        <v/>
      </c>
      <c r="R23" s="5" t="str">
        <f>TabellJ14[[#This Row],[Poeng '#1]]</f>
        <v/>
      </c>
      <c r="S23" s="5" t="str">
        <f>TabellJ14[[#This Row],[Poeng '#2]]</f>
        <v/>
      </c>
      <c r="T23" s="5" t="str">
        <f>TabellJ14[[#This Row],[Poeng '#3]]</f>
        <v/>
      </c>
      <c r="U23" s="5" t="str">
        <f>TabellJ14[[#This Row],[Poeng '#4]]</f>
        <v/>
      </c>
      <c r="V23" s="5">
        <f>TabellJ14[[#This Row],[Poeng '#5]]</f>
        <v>24</v>
      </c>
      <c r="W23" s="5" t="str">
        <f>TabellJ14[[#This Row],[Poeng '#6]]</f>
        <v/>
      </c>
    </row>
    <row r="24" spans="1:23" x14ac:dyDescent="0.4">
      <c r="A24" t="s">
        <v>326</v>
      </c>
      <c r="B24" t="s">
        <v>13</v>
      </c>
      <c r="C24" s="5"/>
      <c r="D24" s="5" t="str">
        <f>IF(TabellJ14[[#This Row],[Plassering '#1]]="","",VLOOKUP(TabellJ14[[#This Row],[Plassering '#1]],Poeng[],2,FALSE))</f>
        <v/>
      </c>
      <c r="E24" s="5"/>
      <c r="F24" s="5" t="str">
        <f>IF(TabellJ14[[#This Row],[Plassering '#2]]="","",VLOOKUP(TabellJ14[[#This Row],[Plassering '#2]],Poeng[],2,FALSE))</f>
        <v/>
      </c>
      <c r="G24" s="5"/>
      <c r="H24" s="5" t="str">
        <f>IF(TabellJ14[[#This Row],[Plassering '#3]]="","",VLOOKUP(TabellJ14[[#This Row],[Plassering '#3]],Poeng[],2,FALSE))</f>
        <v/>
      </c>
      <c r="I24" s="5"/>
      <c r="J24" s="5" t="str">
        <f>IF(TabellJ14[[#This Row],[Plassering '#4]]="","",VLOOKUP(TabellJ14[[#This Row],[Plassering '#4]],Poeng[],2,FALSE))</f>
        <v/>
      </c>
      <c r="K24" s="15">
        <v>13</v>
      </c>
      <c r="L24" s="5">
        <f>IF(TabellJ14[[#This Row],[Plassering '#5]]="","",VLOOKUP(TabellJ14[[#This Row],[Plassering '#5]],Poeng[],2,FALSE))</f>
        <v>20</v>
      </c>
      <c r="M24" s="5"/>
      <c r="N24" s="5" t="str">
        <f>IF(TabellJ14[[#This Row],[Plassering '#6]]="","",VLOOKUP(TabellJ14[[#This Row],[Plassering '#6]],Poeng[],2,FALSE))</f>
        <v/>
      </c>
      <c r="O24" s="5" t="str" cm="1">
        <f t="array" ref="O24">IF(6-(COUNTBLANK(TabellJ14[[#This Row],[P1]:[P6]]))&lt;4,"",SUM(LARGE(TabellJ14[[#This Row],[P1]:[P6]],{1,2,3,4})))</f>
        <v/>
      </c>
      <c r="P24" s="10" cm="1">
        <f t="array" ref="P24">IF(6-(COUNTBLANK(TabellJ14[[#This Row],[P1]:[P6]]))&lt;4,SUM(TabellJ14[[#This Row],[P1]:[P6]]),SUM(LARGE(TabellJ14[[#This Row],[P1]:[P6]],{1,2,3,4})))</f>
        <v>20</v>
      </c>
      <c r="Q24" s="5" t="str">
        <f>IF(TabellJ14[[#This Row],[Poeng Tellende]]="","",RANK(TabellJ14[ [#This Row],[Poeng Tellende] ],TabellJ14[Poeng Tellende],0))</f>
        <v/>
      </c>
      <c r="R24" s="5" t="str">
        <f>TabellJ14[[#This Row],[Poeng '#1]]</f>
        <v/>
      </c>
      <c r="S24" s="5" t="str">
        <f>TabellJ14[[#This Row],[Poeng '#2]]</f>
        <v/>
      </c>
      <c r="T24" s="5" t="str">
        <f>TabellJ14[[#This Row],[Poeng '#3]]</f>
        <v/>
      </c>
      <c r="U24" s="5" t="str">
        <f>TabellJ14[[#This Row],[Poeng '#4]]</f>
        <v/>
      </c>
      <c r="V24" s="5">
        <f>TabellJ14[[#This Row],[Poeng '#5]]</f>
        <v>20</v>
      </c>
      <c r="W24" s="5" t="str">
        <f>TabellJ14[[#This Row],[Poeng '#6]]</f>
        <v/>
      </c>
    </row>
    <row r="25" spans="1:23" x14ac:dyDescent="0.4">
      <c r="A25" t="s">
        <v>145</v>
      </c>
      <c r="B25" t="s">
        <v>16</v>
      </c>
      <c r="C25" s="5">
        <v>14</v>
      </c>
      <c r="D25" s="5">
        <f>IF(TabellJ14[[#This Row],[Plassering '#1]]="","",VLOOKUP(TabellJ14[[#This Row],[Plassering '#1]],Poeng[],2,FALSE))</f>
        <v>18</v>
      </c>
      <c r="E25" s="5"/>
      <c r="F25" s="5" t="str">
        <f>IF(TabellJ14[[#This Row],[Plassering '#2]]="","",VLOOKUP(TabellJ14[[#This Row],[Plassering '#2]],Poeng[],2,FALSE))</f>
        <v/>
      </c>
      <c r="G25" s="5"/>
      <c r="H25" s="5" t="str">
        <f>IF(TabellJ14[[#This Row],[Plassering '#3]]="","",VLOOKUP(TabellJ14[[#This Row],[Plassering '#3]],Poeng[],2,FALSE))</f>
        <v/>
      </c>
      <c r="I25" s="5"/>
      <c r="J25" s="5" t="str">
        <f>IF(TabellJ14[[#This Row],[Plassering '#4]]="","",VLOOKUP(TabellJ14[[#This Row],[Plassering '#4]],Poeng[],2,FALSE))</f>
        <v/>
      </c>
      <c r="K25" s="5"/>
      <c r="L25" s="5" t="str">
        <f>IF(TabellJ14[[#This Row],[Plassering '#5]]="","",VLOOKUP(TabellJ14[[#This Row],[Plassering '#5]],Poeng[],2,FALSE))</f>
        <v/>
      </c>
      <c r="M25" s="5"/>
      <c r="N25" s="5" t="str">
        <f>IF(TabellJ14[[#This Row],[Plassering '#6]]="","",VLOOKUP(TabellJ14[[#This Row],[Plassering '#6]],Poeng[],2,FALSE))</f>
        <v/>
      </c>
      <c r="O25" s="5" t="str" cm="1">
        <f t="array" ref="O25">IF(6-(COUNTBLANK(TabellJ14[[#This Row],[P1]:[P6]]))&lt;4,"",SUM(LARGE(TabellJ14[[#This Row],[P1]:[P6]],{1,2,3,4})))</f>
        <v/>
      </c>
      <c r="P25" s="10" cm="1">
        <f t="array" ref="P25">IF(6-(COUNTBLANK(TabellJ14[[#This Row],[P1]:[P6]]))&lt;4,SUM(TabellJ14[[#This Row],[P1]:[P6]]),SUM(LARGE(TabellJ14[[#This Row],[P1]:[P6]],{1,2,3,4})))</f>
        <v>18</v>
      </c>
      <c r="Q25" s="5" t="str">
        <f>IF(TabellJ14[[#This Row],[Poeng Tellende]]="","",RANK(TabellJ14[ [#This Row],[Poeng Tellende] ],TabellJ14[Poeng Tellende],0))</f>
        <v/>
      </c>
      <c r="R25" s="5">
        <f>TabellJ14[[#This Row],[Poeng '#1]]</f>
        <v>18</v>
      </c>
      <c r="S25" s="5" t="str">
        <f>TabellJ14[[#This Row],[Poeng '#2]]</f>
        <v/>
      </c>
      <c r="T25" s="5" t="str">
        <f>TabellJ14[[#This Row],[Poeng '#3]]</f>
        <v/>
      </c>
      <c r="U25" s="5" t="str">
        <f>TabellJ14[[#This Row],[Poeng '#4]]</f>
        <v/>
      </c>
      <c r="V25" s="5" t="str">
        <f>TabellJ14[[#This Row],[Poeng '#5]]</f>
        <v/>
      </c>
      <c r="W25" s="5" t="str">
        <f>TabellJ14[[#This Row],[Poeng '#6]]</f>
        <v/>
      </c>
    </row>
    <row r="26" spans="1:23" x14ac:dyDescent="0.4">
      <c r="A26"/>
      <c r="B26"/>
      <c r="C26" s="5"/>
      <c r="D26" s="5" t="str">
        <f>IF(TabellJ14[[#This Row],[Plassering '#1]]="","",VLOOKUP(TabellJ14[[#This Row],[Plassering '#1]],Poeng[],2,FALSE))</f>
        <v/>
      </c>
      <c r="E26" s="5"/>
      <c r="F26" s="5" t="str">
        <f>IF(TabellJ14[[#This Row],[Plassering '#2]]="","",VLOOKUP(TabellJ14[[#This Row],[Plassering '#2]],Poeng[],2,FALSE))</f>
        <v/>
      </c>
      <c r="G26" s="5"/>
      <c r="H26" s="5" t="str">
        <f>IF(TabellJ14[[#This Row],[Plassering '#3]]="","",VLOOKUP(TabellJ14[[#This Row],[Plassering '#3]],Poeng[],2,FALSE))</f>
        <v/>
      </c>
      <c r="I26" s="5"/>
      <c r="J26" s="5" t="str">
        <f>IF(TabellJ14[[#This Row],[Plassering '#4]]="","",VLOOKUP(TabellJ14[[#This Row],[Plassering '#4]],Poeng[],2,FALSE))</f>
        <v/>
      </c>
      <c r="K26" s="5"/>
      <c r="L26" s="5" t="str">
        <f>IF(TabellJ14[[#This Row],[Plassering '#5]]="","",VLOOKUP(TabellJ14[[#This Row],[Plassering '#5]],Poeng[],2,FALSE))</f>
        <v/>
      </c>
      <c r="M26" s="5"/>
      <c r="N26" s="5" t="str">
        <f>IF(TabellJ14[[#This Row],[Plassering '#6]]="","",VLOOKUP(TabellJ14[[#This Row],[Plassering '#6]],Poeng[],2,FALSE))</f>
        <v/>
      </c>
      <c r="O26" s="5" t="str" cm="1">
        <f t="array" ref="O26">IF(6-(COUNTBLANK(TabellJ14[[#This Row],[P1]:[P6]]))&lt;4,"",SUM(LARGE(TabellJ14[[#This Row],[P1]:[P6]],{1,2,3,4})))</f>
        <v/>
      </c>
      <c r="P26" s="10" cm="1">
        <f t="array" ref="P26">IF(6-(COUNTBLANK(TabellJ14[[#This Row],[P1]:[P6]]))&lt;4,SUM(TabellJ14[[#This Row],[P1]:[P6]]),SUM(LARGE(TabellJ14[[#This Row],[P1]:[P6]],{1,2,3,4})))</f>
        <v>0</v>
      </c>
      <c r="Q26" s="5" t="str">
        <f>IF(TabellJ14[[#This Row],[Poeng Tellende]]="","",RANK(TabellJ14[ [#This Row],[Poeng Tellende] ],TabellJ14[Poeng Tellende],0))</f>
        <v/>
      </c>
      <c r="R26" s="5" t="str">
        <f>TabellJ14[[#This Row],[Poeng '#1]]</f>
        <v/>
      </c>
      <c r="S26" s="5" t="str">
        <f>TabellJ14[[#This Row],[Poeng '#2]]</f>
        <v/>
      </c>
      <c r="T26" s="5" t="str">
        <f>TabellJ14[[#This Row],[Poeng '#3]]</f>
        <v/>
      </c>
      <c r="U26" s="5" t="str">
        <f>TabellJ14[[#This Row],[Poeng '#4]]</f>
        <v/>
      </c>
      <c r="V26" s="5" t="str">
        <f>TabellJ14[[#This Row],[Poeng '#5]]</f>
        <v/>
      </c>
      <c r="W26" s="5" t="str">
        <f>TabellJ14[[#This Row],[Poeng '#6]]</f>
        <v/>
      </c>
    </row>
    <row r="27" spans="1:23" x14ac:dyDescent="0.4">
      <c r="A27"/>
      <c r="B27"/>
      <c r="C27" s="5"/>
      <c r="D27" s="5" t="str">
        <f>IF(TabellJ14[[#This Row],[Plassering '#1]]="","",VLOOKUP(TabellJ14[[#This Row],[Plassering '#1]],Poeng[],2,FALSE))</f>
        <v/>
      </c>
      <c r="E27" s="5"/>
      <c r="F27" s="5" t="str">
        <f>IF(TabellJ14[[#This Row],[Plassering '#2]]="","",VLOOKUP(TabellJ14[[#This Row],[Plassering '#2]],Poeng[],2,FALSE))</f>
        <v/>
      </c>
      <c r="G27" s="5"/>
      <c r="H27" s="5" t="str">
        <f>IF(TabellJ14[[#This Row],[Plassering '#3]]="","",VLOOKUP(TabellJ14[[#This Row],[Plassering '#3]],Poeng[],2,FALSE))</f>
        <v/>
      </c>
      <c r="I27" s="5"/>
      <c r="J27" s="5" t="str">
        <f>IF(TabellJ14[[#This Row],[Plassering '#4]]="","",VLOOKUP(TabellJ14[[#This Row],[Plassering '#4]],Poeng[],2,FALSE))</f>
        <v/>
      </c>
      <c r="K27" s="5"/>
      <c r="L27" s="5" t="str">
        <f>IF(TabellJ14[[#This Row],[Plassering '#5]]="","",VLOOKUP(TabellJ14[[#This Row],[Plassering '#5]],Poeng[],2,FALSE))</f>
        <v/>
      </c>
      <c r="M27" s="5"/>
      <c r="N27" s="5" t="str">
        <f>IF(TabellJ14[[#This Row],[Plassering '#6]]="","",VLOOKUP(TabellJ14[[#This Row],[Plassering '#6]],Poeng[],2,FALSE))</f>
        <v/>
      </c>
      <c r="O27" s="5" t="str" cm="1">
        <f t="array" ref="O27">IF(6-(COUNTBLANK(TabellJ14[[#This Row],[P1]:[P6]]))&lt;4,"",SUM(LARGE(TabellJ14[[#This Row],[P1]:[P6]],{1,2,3,4})))</f>
        <v/>
      </c>
      <c r="P27" s="10" cm="1">
        <f t="array" ref="P27">IF(6-(COUNTBLANK(TabellJ14[[#This Row],[P1]:[P6]]))&lt;4,SUM(TabellJ14[[#This Row],[P1]:[P6]]),SUM(LARGE(TabellJ14[[#This Row],[P1]:[P6]],{1,2,3,4})))</f>
        <v>0</v>
      </c>
      <c r="Q27" s="5" t="str">
        <f>IF(TabellJ14[[#This Row],[Poeng Tellende]]="","",RANK(TabellJ14[ [#This Row],[Poeng Tellende] ],TabellJ14[Poeng Tellende],0))</f>
        <v/>
      </c>
      <c r="R27" s="5" t="str">
        <f>TabellJ14[[#This Row],[Poeng '#1]]</f>
        <v/>
      </c>
      <c r="S27" s="5" t="str">
        <f>TabellJ14[[#This Row],[Poeng '#2]]</f>
        <v/>
      </c>
      <c r="T27" s="5" t="str">
        <f>TabellJ14[[#This Row],[Poeng '#3]]</f>
        <v/>
      </c>
      <c r="U27" s="5" t="str">
        <f>TabellJ14[[#This Row],[Poeng '#4]]</f>
        <v/>
      </c>
      <c r="V27" s="5" t="str">
        <f>TabellJ14[[#This Row],[Poeng '#5]]</f>
        <v/>
      </c>
      <c r="W27" s="5" t="str">
        <f>TabellJ14[[#This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D9459-F415-ED40-B244-720C9AD05CED}">
  <dimension ref="A1:W17"/>
  <sheetViews>
    <sheetView zoomScaleNormal="100" workbookViewId="0">
      <selection activeCell="N14" sqref="N14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217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170</v>
      </c>
      <c r="B6" t="s">
        <v>17</v>
      </c>
      <c r="C6">
        <v>2</v>
      </c>
      <c r="D6" s="5">
        <f>IF(TabellJ15[[#This Row],[Plassering '#1]]="","",VLOOKUP(TabellJ15[[#This Row],[Plassering '#1]],Poeng[],2,FALSE))</f>
        <v>80</v>
      </c>
      <c r="E6" s="5">
        <v>1</v>
      </c>
      <c r="F6" s="5">
        <f>IF(TabellJ15[[#This Row],[Plassering '#2]]="","",VLOOKUP(TabellJ15[[#This Row],[Plassering '#2]],Poeng[],2,FALSE))</f>
        <v>100</v>
      </c>
      <c r="G6" s="5">
        <v>2</v>
      </c>
      <c r="H6" s="5">
        <f>IF(TabellJ15[[#This Row],[Plassering '#3]]="","",VLOOKUP(TabellJ15[[#This Row],[Plassering '#3]],Poeng[],2,FALSE))</f>
        <v>80</v>
      </c>
      <c r="I6" s="5">
        <v>1</v>
      </c>
      <c r="J6" s="5">
        <f>IF(TabellJ15[[#This Row],[Plassering '#4]]="","",VLOOKUP(TabellJ15[[#This Row],[Plassering '#4]],Poeng[],2,FALSE))</f>
        <v>100</v>
      </c>
      <c r="K6" s="5">
        <v>1</v>
      </c>
      <c r="L6" s="5">
        <f>IF(TabellJ15[[#This Row],[Plassering '#5]]="","",VLOOKUP(TabellJ15[[#This Row],[Plassering '#5]],Poeng[],2,FALSE))</f>
        <v>100</v>
      </c>
      <c r="M6" s="5">
        <v>1</v>
      </c>
      <c r="N6" s="5">
        <f>IF(TabellJ15[[#This Row],[Plassering '#6]]="","",VLOOKUP(TabellJ15[[#This Row],[Plassering '#6]],Poeng[],2,FALSE))</f>
        <v>100</v>
      </c>
      <c r="O6" s="5" cm="1">
        <f t="array" ref="O6">IF(6-(COUNTBLANK(TabellJ15[[#This Row],[P1]:[P6]]))&lt;4,"",SUM(LARGE(TabellJ15[[#This Row],[P1]:[P6]],{1,2,3,4})))</f>
        <v>400</v>
      </c>
      <c r="P6" s="10" cm="1">
        <f t="array" ref="P6">IF(6-(COUNTBLANK(TabellJ15[[#This Row],[P1]:[P6]]))&lt;4,SUM(TabellJ15[[#This Row],[P1]:[P6]]),SUM(LARGE(TabellJ15[[#This Row],[P1]:[P6]],{1,2,3,4})))</f>
        <v>400</v>
      </c>
      <c r="Q6" s="5">
        <f>IF(TabellJ15[[#This Row],[Poeng Tellende]]="","",RANK(TabellJ15[ [#This Row],[Poeng Tellende] ],TabellJ15[Poeng Tellende],0))</f>
        <v>1</v>
      </c>
      <c r="R6" s="5">
        <f>TabellJ15[[#This Row],[Poeng '#1]]</f>
        <v>80</v>
      </c>
      <c r="S6" s="5">
        <f>TabellJ15[[#This Row],[Poeng '#2]]</f>
        <v>100</v>
      </c>
      <c r="T6" s="5">
        <f>TabellJ15[[#This Row],[Poeng '#3]]</f>
        <v>80</v>
      </c>
      <c r="U6" s="5">
        <f>TabellJ15[[#This Row],[Poeng '#4]]</f>
        <v>100</v>
      </c>
      <c r="V6" s="5">
        <f>TabellJ15[[#This Row],[Poeng '#5]]</f>
        <v>100</v>
      </c>
      <c r="W6" s="5">
        <f>TabellJ15[[#This Row],[Poeng '#6]]</f>
        <v>100</v>
      </c>
    </row>
    <row r="7" spans="1:23" x14ac:dyDescent="0.4">
      <c r="A7" t="s">
        <v>169</v>
      </c>
      <c r="B7" t="s">
        <v>8</v>
      </c>
      <c r="C7">
        <v>1</v>
      </c>
      <c r="D7" s="5">
        <f>IF(TabellJ15[[#This Row],[Plassering '#1]]="","",VLOOKUP(TabellJ15[[#This Row],[Plassering '#1]],Poeng[],2,FALSE))</f>
        <v>100</v>
      </c>
      <c r="E7" s="5">
        <v>2</v>
      </c>
      <c r="F7" s="5">
        <f>IF(TabellJ15[[#This Row],[Plassering '#2]]="","",VLOOKUP(TabellJ15[[#This Row],[Plassering '#2]],Poeng[],2,FALSE))</f>
        <v>80</v>
      </c>
      <c r="G7" s="5">
        <v>1</v>
      </c>
      <c r="H7" s="5">
        <f>IF(TabellJ15[[#This Row],[Plassering '#3]]="","",VLOOKUP(TabellJ15[[#This Row],[Plassering '#3]],Poeng[],2,FALSE))</f>
        <v>100</v>
      </c>
      <c r="I7" s="5">
        <v>2</v>
      </c>
      <c r="J7" s="5">
        <f>IF(TabellJ15[[#This Row],[Plassering '#4]]="","",VLOOKUP(TabellJ15[[#This Row],[Plassering '#4]],Poeng[],2,FALSE))</f>
        <v>80</v>
      </c>
      <c r="K7" s="5">
        <v>2</v>
      </c>
      <c r="L7" s="5">
        <f>IF(TabellJ15[[#This Row],[Plassering '#5]]="","",VLOOKUP(TabellJ15[[#This Row],[Plassering '#5]],Poeng[],2,FALSE))</f>
        <v>80</v>
      </c>
      <c r="M7" s="5">
        <v>2</v>
      </c>
      <c r="N7" s="5">
        <f>IF(TabellJ15[[#This Row],[Plassering '#6]]="","",VLOOKUP(TabellJ15[[#This Row],[Plassering '#6]],Poeng[],2,FALSE))</f>
        <v>80</v>
      </c>
      <c r="O7" s="5" cm="1">
        <f t="array" ref="O7">IF(6-(COUNTBLANK(TabellJ15[[#This Row],[P1]:[P6]]))&lt;4,"",SUM(LARGE(TabellJ15[[#This Row],[P1]:[P6]],{1,2,3,4})))</f>
        <v>360</v>
      </c>
      <c r="P7" s="10" cm="1">
        <f t="array" ref="P7">IF(6-(COUNTBLANK(TabellJ15[[#This Row],[P1]:[P6]]))&lt;4,SUM(TabellJ15[[#This Row],[P1]:[P6]]),SUM(LARGE(TabellJ15[[#This Row],[P1]:[P6]],{1,2,3,4})))</f>
        <v>360</v>
      </c>
      <c r="Q7" s="5">
        <f>IF(TabellJ15[[#This Row],[Poeng Tellende]]="","",RANK(TabellJ15[ [#This Row],[Poeng Tellende] ],TabellJ15[Poeng Tellende],0))</f>
        <v>2</v>
      </c>
      <c r="R7" s="5">
        <f>TabellJ15[[#This Row],[Poeng '#1]]</f>
        <v>100</v>
      </c>
      <c r="S7" s="5">
        <f>TabellJ15[[#This Row],[Poeng '#2]]</f>
        <v>80</v>
      </c>
      <c r="T7" s="5">
        <f>TabellJ15[[#This Row],[Poeng '#3]]</f>
        <v>100</v>
      </c>
      <c r="U7" s="5">
        <f>TabellJ15[[#This Row],[Poeng '#4]]</f>
        <v>80</v>
      </c>
      <c r="V7" s="5">
        <f>TabellJ15[[#This Row],[Poeng '#5]]</f>
        <v>80</v>
      </c>
      <c r="W7" s="5">
        <f>TabellJ15[[#This Row],[Poeng '#6]]</f>
        <v>80</v>
      </c>
    </row>
    <row r="8" spans="1:23" x14ac:dyDescent="0.4">
      <c r="A8" t="s">
        <v>172</v>
      </c>
      <c r="B8" t="s">
        <v>39</v>
      </c>
      <c r="C8">
        <v>4</v>
      </c>
      <c r="D8" s="5">
        <f>IF(TabellJ15[[#This Row],[Plassering '#1]]="","",VLOOKUP(TabellJ15[[#This Row],[Plassering '#1]],Poeng[],2,FALSE))</f>
        <v>50</v>
      </c>
      <c r="E8" s="5">
        <v>6</v>
      </c>
      <c r="F8" s="5">
        <f>IF(TabellJ15[[#This Row],[Plassering '#2]]="","",VLOOKUP(TabellJ15[[#This Row],[Plassering '#2]],Poeng[],2,FALSE))</f>
        <v>40</v>
      </c>
      <c r="G8" s="5">
        <v>3</v>
      </c>
      <c r="H8" s="5">
        <f>IF(TabellJ15[[#This Row],[Plassering '#3]]="","",VLOOKUP(TabellJ15[[#This Row],[Plassering '#3]],Poeng[],2,FALSE))</f>
        <v>60</v>
      </c>
      <c r="I8" s="5">
        <v>3</v>
      </c>
      <c r="J8" s="5">
        <f>IF(TabellJ15[[#This Row],[Plassering '#4]]="","",VLOOKUP(TabellJ15[[#This Row],[Plassering '#4]],Poeng[],2,FALSE))</f>
        <v>60</v>
      </c>
      <c r="K8" s="5"/>
      <c r="L8" s="5" t="str">
        <f>IF(TabellJ15[[#This Row],[Plassering '#5]]="","",VLOOKUP(TabellJ15[[#This Row],[Plassering '#5]],Poeng[],2,FALSE))</f>
        <v/>
      </c>
      <c r="M8" s="5">
        <v>5</v>
      </c>
      <c r="N8" s="5">
        <f>IF(TabellJ15[[#This Row],[Plassering '#6]]="","",VLOOKUP(TabellJ15[[#This Row],[Plassering '#6]],Poeng[],2,FALSE))</f>
        <v>45</v>
      </c>
      <c r="O8" s="5" cm="1">
        <f t="array" ref="O8">IF(6-(COUNTBLANK(TabellJ15[[#This Row],[P1]:[P6]]))&lt;4,"",SUM(LARGE(TabellJ15[[#This Row],[P1]:[P6]],{1,2,3,4})))</f>
        <v>215</v>
      </c>
      <c r="P8" s="10" cm="1">
        <f t="array" ref="P8">IF(6-(COUNTBLANK(TabellJ15[[#This Row],[P1]:[P6]]))&lt;4,SUM(TabellJ15[[#This Row],[P1]:[P6]]),SUM(LARGE(TabellJ15[[#This Row],[P1]:[P6]],{1,2,3,4})))</f>
        <v>215</v>
      </c>
      <c r="Q8" s="5">
        <f>IF(TabellJ15[[#This Row],[Poeng Tellende]]="","",RANK(TabellJ15[ [#This Row],[Poeng Tellende] ],TabellJ15[Poeng Tellende],0))</f>
        <v>3</v>
      </c>
      <c r="R8" s="5">
        <f>TabellJ15[[#This Row],[Poeng '#1]]</f>
        <v>50</v>
      </c>
      <c r="S8" s="5">
        <f>TabellJ15[[#This Row],[Poeng '#2]]</f>
        <v>40</v>
      </c>
      <c r="T8" s="5">
        <f>TabellJ15[[#This Row],[Poeng '#3]]</f>
        <v>60</v>
      </c>
      <c r="U8" s="5">
        <f>TabellJ15[[#This Row],[Poeng '#4]]</f>
        <v>60</v>
      </c>
      <c r="V8" s="5" t="str">
        <f>TabellJ15[[#This Row],[Poeng '#5]]</f>
        <v/>
      </c>
      <c r="W8" s="5">
        <f>TabellJ15[[#This Row],[Poeng '#6]]</f>
        <v>45</v>
      </c>
    </row>
    <row r="9" spans="1:23" x14ac:dyDescent="0.4">
      <c r="A9" t="s">
        <v>173</v>
      </c>
      <c r="B9" t="s">
        <v>39</v>
      </c>
      <c r="C9">
        <v>5</v>
      </c>
      <c r="D9" s="5">
        <f>IF(TabellJ15[[#This Row],[Plassering '#1]]="","",VLOOKUP(TabellJ15[[#This Row],[Plassering '#1]],Poeng[],2,FALSE))</f>
        <v>45</v>
      </c>
      <c r="E9" s="5">
        <v>7</v>
      </c>
      <c r="F9" s="5">
        <f>IF(TabellJ15[[#This Row],[Plassering '#2]]="","",VLOOKUP(TabellJ15[[#This Row],[Plassering '#2]],Poeng[],2,FALSE))</f>
        <v>36</v>
      </c>
      <c r="G9" s="5">
        <v>4</v>
      </c>
      <c r="H9" s="5">
        <f>IF(TabellJ15[[#This Row],[Plassering '#3]]="","",VLOOKUP(TabellJ15[[#This Row],[Plassering '#3]],Poeng[],2,FALSE))</f>
        <v>50</v>
      </c>
      <c r="I9" s="5">
        <v>4</v>
      </c>
      <c r="J9" s="5">
        <f>IF(TabellJ15[[#This Row],[Plassering '#4]]="","",VLOOKUP(TabellJ15[[#This Row],[Plassering '#4]],Poeng[],2,FALSE))</f>
        <v>50</v>
      </c>
      <c r="K9" s="5">
        <v>6</v>
      </c>
      <c r="L9" s="5">
        <f>IF(TabellJ15[[#This Row],[Plassering '#5]]="","",VLOOKUP(TabellJ15[[#This Row],[Plassering '#5]],Poeng[],2,FALSE))</f>
        <v>40</v>
      </c>
      <c r="M9" s="5">
        <v>4</v>
      </c>
      <c r="N9" s="5">
        <f>IF(TabellJ15[[#This Row],[Plassering '#6]]="","",VLOOKUP(TabellJ15[[#This Row],[Plassering '#6]],Poeng[],2,FALSE))</f>
        <v>50</v>
      </c>
      <c r="O9" s="5" cm="1">
        <f t="array" ref="O9">IF(6-(COUNTBLANK(TabellJ15[[#This Row],[P1]:[P6]]))&lt;4,"",SUM(LARGE(TabellJ15[[#This Row],[P1]:[P6]],{1,2,3,4})))</f>
        <v>195</v>
      </c>
      <c r="P9" s="10" cm="1">
        <f t="array" ref="P9">IF(6-(COUNTBLANK(TabellJ15[[#This Row],[P1]:[P6]]))&lt;4,SUM(TabellJ15[[#This Row],[P1]:[P6]]),SUM(LARGE(TabellJ15[[#This Row],[P1]:[P6]],{1,2,3,4})))</f>
        <v>195</v>
      </c>
      <c r="Q9" s="5">
        <f>IF(TabellJ15[[#This Row],[Poeng Tellende]]="","",RANK(TabellJ15[ [#This Row],[Poeng Tellende] ],TabellJ15[Poeng Tellende],0))</f>
        <v>4</v>
      </c>
      <c r="R9" s="5">
        <f>TabellJ15[[#This Row],[Poeng '#1]]</f>
        <v>45</v>
      </c>
      <c r="S9" s="5">
        <f>TabellJ15[[#This Row],[Poeng '#2]]</f>
        <v>36</v>
      </c>
      <c r="T9" s="5">
        <f>TabellJ15[[#This Row],[Poeng '#3]]</f>
        <v>50</v>
      </c>
      <c r="U9" s="5">
        <f>TabellJ15[[#This Row],[Poeng '#4]]</f>
        <v>50</v>
      </c>
      <c r="V9" s="5">
        <f>TabellJ15[[#This Row],[Poeng '#5]]</f>
        <v>40</v>
      </c>
      <c r="W9" s="5">
        <f>TabellJ15[[#This Row],[Poeng '#6]]</f>
        <v>50</v>
      </c>
    </row>
    <row r="10" spans="1:23" x14ac:dyDescent="0.4">
      <c r="A10" t="s">
        <v>174</v>
      </c>
      <c r="B10" t="s">
        <v>8</v>
      </c>
      <c r="C10">
        <v>6</v>
      </c>
      <c r="D10" s="5">
        <f>IF(TabellJ15[[#This Row],[Plassering '#1]]="","",VLOOKUP(TabellJ15[[#This Row],[Plassering '#1]],Poeng[],2,FALSE))</f>
        <v>40</v>
      </c>
      <c r="E10" s="5">
        <v>4</v>
      </c>
      <c r="F10" s="5">
        <f>IF(TabellJ15[[#This Row],[Plassering '#2]]="","",VLOOKUP(TabellJ15[[#This Row],[Plassering '#2]],Poeng[],2,FALSE))</f>
        <v>50</v>
      </c>
      <c r="G10" s="5">
        <v>5</v>
      </c>
      <c r="H10" s="5">
        <f>IF(TabellJ15[[#This Row],[Plassering '#3]]="","",VLOOKUP(TabellJ15[[#This Row],[Plassering '#3]],Poeng[],2,FALSE))</f>
        <v>45</v>
      </c>
      <c r="I10" s="5"/>
      <c r="J10" s="5" t="str">
        <f>IF(TabellJ15[[#This Row],[Plassering '#4]]="","",VLOOKUP(TabellJ15[[#This Row],[Plassering '#4]],Poeng[],2,FALSE))</f>
        <v/>
      </c>
      <c r="K10" s="5">
        <v>4</v>
      </c>
      <c r="L10" s="5">
        <f>IF(TabellJ15[[#This Row],[Plassering '#5]]="","",VLOOKUP(TabellJ15[[#This Row],[Plassering '#5]],Poeng[],2,FALSE))</f>
        <v>50</v>
      </c>
      <c r="M10" s="5"/>
      <c r="N10" s="5" t="str">
        <f>IF(TabellJ15[[#This Row],[Plassering '#6]]="","",VLOOKUP(TabellJ15[[#This Row],[Plassering '#6]],Poeng[],2,FALSE))</f>
        <v/>
      </c>
      <c r="O10" s="5" cm="1">
        <f t="array" ref="O10">IF(6-(COUNTBLANK(TabellJ15[[#This Row],[P1]:[P6]]))&lt;4,"",SUM(LARGE(TabellJ15[[#This Row],[P1]:[P6]],{1,2,3,4})))</f>
        <v>185</v>
      </c>
      <c r="P10" s="10" cm="1">
        <f t="array" ref="P10">IF(6-(COUNTBLANK(TabellJ15[[#This Row],[P1]:[P6]]))&lt;4,SUM(TabellJ15[[#This Row],[P1]:[P6]]),SUM(LARGE(TabellJ15[[#This Row],[P1]:[P6]],{1,2,3,4})))</f>
        <v>185</v>
      </c>
      <c r="Q10" s="5">
        <f>IF(TabellJ15[[#This Row],[Poeng Tellende]]="","",RANK(TabellJ15[ [#This Row],[Poeng Tellende] ],TabellJ15[Poeng Tellende],0))</f>
        <v>5</v>
      </c>
      <c r="R10" s="5">
        <f>TabellJ15[[#This Row],[Poeng '#1]]</f>
        <v>40</v>
      </c>
      <c r="S10" s="5">
        <f>TabellJ15[[#This Row],[Poeng '#2]]</f>
        <v>50</v>
      </c>
      <c r="T10" s="5">
        <f>TabellJ15[[#This Row],[Poeng '#3]]</f>
        <v>45</v>
      </c>
      <c r="U10" s="5" t="str">
        <f>TabellJ15[[#This Row],[Poeng '#4]]</f>
        <v/>
      </c>
      <c r="V10" s="5">
        <f>TabellJ15[[#This Row],[Poeng '#5]]</f>
        <v>50</v>
      </c>
      <c r="W10" s="5" t="str">
        <f>TabellJ15[[#This Row],[Poeng '#6]]</f>
        <v/>
      </c>
    </row>
    <row r="11" spans="1:23" x14ac:dyDescent="0.4">
      <c r="A11" t="s">
        <v>251</v>
      </c>
      <c r="B11" t="s">
        <v>6</v>
      </c>
      <c r="C11" s="5"/>
      <c r="D11" s="5" t="str">
        <f>IF(TabellJ15[[#This Row],[Plassering '#1]]="","",VLOOKUP(TabellJ15[[#This Row],[Plassering '#1]],Poeng[],2,FALSE))</f>
        <v/>
      </c>
      <c r="E11" s="5">
        <v>3</v>
      </c>
      <c r="F11" s="5">
        <f>IF(TabellJ15[[#This Row],[Plassering '#2]]="","",VLOOKUP(TabellJ15[[#This Row],[Plassering '#2]],Poeng[],2,FALSE))</f>
        <v>60</v>
      </c>
      <c r="G11" s="5"/>
      <c r="H11" s="5" t="str">
        <f>IF(TabellJ15[[#This Row],[Plassering '#3]]="","",VLOOKUP(TabellJ15[[#This Row],[Plassering '#3]],Poeng[],2,FALSE))</f>
        <v/>
      </c>
      <c r="I11" s="5"/>
      <c r="J11" s="5" t="str">
        <f>IF(TabellJ15[[#This Row],[Plassering '#4]]="","",VLOOKUP(TabellJ15[[#This Row],[Plassering '#4]],Poeng[],2,FALSE))</f>
        <v/>
      </c>
      <c r="K11" s="5">
        <v>3</v>
      </c>
      <c r="L11" s="5">
        <f>IF(TabellJ15[[#This Row],[Plassering '#5]]="","",VLOOKUP(TabellJ15[[#This Row],[Plassering '#5]],Poeng[],2,FALSE))</f>
        <v>60</v>
      </c>
      <c r="M11" s="5">
        <v>3</v>
      </c>
      <c r="N11" s="5">
        <f>IF(TabellJ15[[#This Row],[Plassering '#6]]="","",VLOOKUP(TabellJ15[[#This Row],[Plassering '#6]],Poeng[],2,FALSE))</f>
        <v>60</v>
      </c>
      <c r="O11" s="5" t="str" cm="1">
        <f t="array" ref="O11">IF(6-(COUNTBLANK(TabellJ15[[#This Row],[P1]:[P6]]))&lt;4,"",SUM(LARGE(TabellJ15[[#This Row],[P1]:[P6]],{1,2,3,4})))</f>
        <v/>
      </c>
      <c r="P11" s="10" cm="1">
        <f t="array" ref="P11">IF(6-(COUNTBLANK(TabellJ15[[#This Row],[P1]:[P6]]))&lt;4,SUM(TabellJ15[[#This Row],[P1]:[P6]]),SUM(LARGE(TabellJ15[[#This Row],[P1]:[P6]],{1,2,3,4})))</f>
        <v>180</v>
      </c>
      <c r="Q11" s="5" t="str">
        <f>IF(TabellJ15[[#This Row],[Poeng Tellende]]="","",RANK(TabellJ15[ [#This Row],[Poeng Tellende] ],TabellJ15[Poeng Tellende],0))</f>
        <v/>
      </c>
      <c r="R11" s="5" t="str">
        <f>TabellJ15[[#This Row],[Poeng '#1]]</f>
        <v/>
      </c>
      <c r="S11" s="5">
        <f>TabellJ15[[#This Row],[Poeng '#2]]</f>
        <v>60</v>
      </c>
      <c r="T11" s="5" t="str">
        <f>TabellJ15[[#This Row],[Poeng '#3]]</f>
        <v/>
      </c>
      <c r="U11" s="5" t="str">
        <f>TabellJ15[[#This Row],[Poeng '#4]]</f>
        <v/>
      </c>
      <c r="V11" s="5">
        <f>TabellJ15[[#This Row],[Poeng '#5]]</f>
        <v>60</v>
      </c>
      <c r="W11" s="5">
        <f>TabellJ15[[#This Row],[Poeng '#6]]</f>
        <v>60</v>
      </c>
    </row>
    <row r="12" spans="1:23" x14ac:dyDescent="0.4">
      <c r="A12" t="s">
        <v>171</v>
      </c>
      <c r="B12" t="s">
        <v>6</v>
      </c>
      <c r="C12">
        <v>3</v>
      </c>
      <c r="D12" s="5">
        <f>IF(TabellJ15[[#This Row],[Plassering '#1]]="","",VLOOKUP(TabellJ15[[#This Row],[Plassering '#1]],Poeng[],2,FALSE))</f>
        <v>60</v>
      </c>
      <c r="E12" s="5">
        <v>5</v>
      </c>
      <c r="F12" s="5">
        <f>IF(TabellJ15[[#This Row],[Plassering '#2]]="","",VLOOKUP(TabellJ15[[#This Row],[Plassering '#2]],Poeng[],2,FALSE))</f>
        <v>45</v>
      </c>
      <c r="G12" s="5"/>
      <c r="H12" s="5" t="str">
        <f>IF(TabellJ15[[#This Row],[Plassering '#3]]="","",VLOOKUP(TabellJ15[[#This Row],[Plassering '#3]],Poeng[],2,FALSE))</f>
        <v/>
      </c>
      <c r="I12" s="5"/>
      <c r="J12" s="5" t="str">
        <f>IF(TabellJ15[[#This Row],[Plassering '#4]]="","",VLOOKUP(TabellJ15[[#This Row],[Plassering '#4]],Poeng[],2,FALSE))</f>
        <v/>
      </c>
      <c r="K12" s="5"/>
      <c r="L12" s="5" t="str">
        <f>IF(TabellJ15[[#This Row],[Plassering '#5]]="","",VLOOKUP(TabellJ15[[#This Row],[Plassering '#5]],Poeng[],2,FALSE))</f>
        <v/>
      </c>
      <c r="M12" s="5"/>
      <c r="N12" s="5" t="str">
        <f>IF(TabellJ15[[#This Row],[Plassering '#6]]="","",VLOOKUP(TabellJ15[[#This Row],[Plassering '#6]],Poeng[],2,FALSE))</f>
        <v/>
      </c>
      <c r="O12" s="5" t="str" cm="1">
        <f t="array" ref="O12">IF(6-(COUNTBLANK(TabellJ15[[#This Row],[P1]:[P6]]))&lt;4,"",SUM(LARGE(TabellJ15[[#This Row],[P1]:[P6]],{1,2,3,4})))</f>
        <v/>
      </c>
      <c r="P12" s="10" cm="1">
        <f t="array" ref="P12">IF(6-(COUNTBLANK(TabellJ15[[#This Row],[P1]:[P6]]))&lt;4,SUM(TabellJ15[[#This Row],[P1]:[P6]]),SUM(LARGE(TabellJ15[[#This Row],[P1]:[P6]],{1,2,3,4})))</f>
        <v>105</v>
      </c>
      <c r="Q12" s="5" t="str">
        <f>IF(TabellJ15[[#This Row],[Poeng Tellende]]="","",RANK(TabellJ15[ [#This Row],[Poeng Tellende] ],TabellJ15[Poeng Tellende],0))</f>
        <v/>
      </c>
      <c r="R12" s="5">
        <f>TabellJ15[[#This Row],[Poeng '#1]]</f>
        <v>60</v>
      </c>
      <c r="S12" s="5">
        <f>TabellJ15[[#This Row],[Poeng '#2]]</f>
        <v>45</v>
      </c>
      <c r="T12" s="5" t="str">
        <f>TabellJ15[[#This Row],[Poeng '#3]]</f>
        <v/>
      </c>
      <c r="U12" s="5" t="str">
        <f>TabellJ15[[#This Row],[Poeng '#4]]</f>
        <v/>
      </c>
      <c r="V12" s="5" t="str">
        <f>TabellJ15[[#This Row],[Poeng '#5]]</f>
        <v/>
      </c>
      <c r="W12" s="5" t="str">
        <f>TabellJ15[[#This Row],[Poeng '#6]]</f>
        <v/>
      </c>
    </row>
    <row r="13" spans="1:23" x14ac:dyDescent="0.4">
      <c r="A13" t="s">
        <v>341</v>
      </c>
      <c r="B13" t="s">
        <v>342</v>
      </c>
      <c r="C13" s="5"/>
      <c r="D13" s="5" t="str">
        <f>IF(TabellJ15[[#This Row],[Plassering '#1]]="","",VLOOKUP(TabellJ15[[#This Row],[Plassering '#1]],Poeng[],2,FALSE))</f>
        <v/>
      </c>
      <c r="E13" s="5"/>
      <c r="F13" s="5" t="str">
        <f>IF(TabellJ15[[#This Row],[Plassering '#2]]="","",VLOOKUP(TabellJ15[[#This Row],[Plassering '#2]],Poeng[],2,FALSE))</f>
        <v/>
      </c>
      <c r="G13" s="5"/>
      <c r="H13" s="5" t="str">
        <f>IF(TabellJ15[[#This Row],[Plassering '#3]]="","",VLOOKUP(TabellJ15[[#This Row],[Plassering '#3]],Poeng[],2,FALSE))</f>
        <v/>
      </c>
      <c r="I13" s="5"/>
      <c r="J13" s="5" t="str">
        <f>IF(TabellJ15[[#This Row],[Plassering '#4]]="","",VLOOKUP(TabellJ15[[#This Row],[Plassering '#4]],Poeng[],2,FALSE))</f>
        <v/>
      </c>
      <c r="K13" s="5">
        <v>5</v>
      </c>
      <c r="L13" s="5">
        <f>IF(TabellJ15[[#This Row],[Plassering '#5]]="","",VLOOKUP(TabellJ15[[#This Row],[Plassering '#5]],Poeng[],2,FALSE))</f>
        <v>45</v>
      </c>
      <c r="M13" s="5"/>
      <c r="N13" s="5" t="str">
        <f>IF(TabellJ15[[#This Row],[Plassering '#6]]="","",VLOOKUP(TabellJ15[[#This Row],[Plassering '#6]],Poeng[],2,FALSE))</f>
        <v/>
      </c>
      <c r="O13" s="5" t="str" cm="1">
        <f t="array" ref="O13">IF(6-(COUNTBLANK(TabellJ15[[#This Row],[P1]:[P6]]))&lt;4,"",SUM(LARGE(TabellJ15[[#This Row],[P1]:[P6]],{1,2,3,4})))</f>
        <v/>
      </c>
      <c r="P13" s="10" cm="1">
        <f t="array" ref="P13">IF(6-(COUNTBLANK(TabellJ15[[#This Row],[P1]:[P6]]))&lt;4,SUM(TabellJ15[[#This Row],[P1]:[P6]]),SUM(LARGE(TabellJ15[[#This Row],[P1]:[P6]],{1,2,3,4})))</f>
        <v>45</v>
      </c>
      <c r="Q13" s="5" t="str">
        <f>IF(TabellJ15[[#This Row],[Poeng Tellende]]="","",RANK(TabellJ15[ [#This Row],[Poeng Tellende] ],TabellJ15[Poeng Tellende],0))</f>
        <v/>
      </c>
      <c r="R13" s="5" t="str">
        <f>TabellJ15[[#This Row],[Poeng '#1]]</f>
        <v/>
      </c>
      <c r="S13" s="5" t="str">
        <f>TabellJ15[[#This Row],[Poeng '#2]]</f>
        <v/>
      </c>
      <c r="T13" s="5" t="str">
        <f>TabellJ15[[#This Row],[Poeng '#3]]</f>
        <v/>
      </c>
      <c r="U13" s="5" t="str">
        <f>TabellJ15[[#This Row],[Poeng '#4]]</f>
        <v/>
      </c>
      <c r="V13" s="5">
        <f>TabellJ15[[#This Row],[Poeng '#5]]</f>
        <v>45</v>
      </c>
      <c r="W13" s="5" t="str">
        <f>TabellJ15[[#This Row],[Poeng '#6]]</f>
        <v/>
      </c>
    </row>
    <row r="14" spans="1:23" x14ac:dyDescent="0.4">
      <c r="A14" t="s">
        <v>343</v>
      </c>
      <c r="B14" t="s">
        <v>11</v>
      </c>
      <c r="C14" s="5"/>
      <c r="D14" s="5" t="str">
        <f>IF(TabellJ15[[#This Row],[Plassering '#1]]="","",VLOOKUP(TabellJ15[[#This Row],[Plassering '#1]],Poeng[],2,FALSE))</f>
        <v/>
      </c>
      <c r="E14" s="5"/>
      <c r="F14" s="5" t="str">
        <f>IF(TabellJ15[[#This Row],[Plassering '#2]]="","",VLOOKUP(TabellJ15[[#This Row],[Plassering '#2]],Poeng[],2,FALSE))</f>
        <v/>
      </c>
      <c r="G14" s="5"/>
      <c r="H14" s="5" t="str">
        <f>IF(TabellJ15[[#This Row],[Plassering '#3]]="","",VLOOKUP(TabellJ15[[#This Row],[Plassering '#3]],Poeng[],2,FALSE))</f>
        <v/>
      </c>
      <c r="I14" s="5"/>
      <c r="J14" s="5" t="str">
        <f>IF(TabellJ15[[#This Row],[Plassering '#4]]="","",VLOOKUP(TabellJ15[[#This Row],[Plassering '#4]],Poeng[],2,FALSE))</f>
        <v/>
      </c>
      <c r="K14" s="5">
        <v>7</v>
      </c>
      <c r="L14" s="5">
        <f>IF(TabellJ15[[#This Row],[Plassering '#5]]="","",VLOOKUP(TabellJ15[[#This Row],[Plassering '#5]],Poeng[],2,FALSE))</f>
        <v>36</v>
      </c>
      <c r="M14" s="5"/>
      <c r="N14" s="5" t="str">
        <f>IF(TabellJ15[[#This Row],[Plassering '#6]]="","",VLOOKUP(TabellJ15[[#This Row],[Plassering '#6]],Poeng[],2,FALSE))</f>
        <v/>
      </c>
      <c r="O14" s="5" t="str" cm="1">
        <f t="array" ref="O14">IF(6-(COUNTBLANK(TabellJ15[[#This Row],[P1]:[P6]]))&lt;4,"",SUM(LARGE(TabellJ15[[#This Row],[P1]:[P6]],{1,2,3,4})))</f>
        <v/>
      </c>
      <c r="P14" s="10" cm="1">
        <f t="array" ref="P14">IF(6-(COUNTBLANK(TabellJ15[[#This Row],[P1]:[P6]]))&lt;4,SUM(TabellJ15[[#This Row],[P1]:[P6]]),SUM(LARGE(TabellJ15[[#This Row],[P1]:[P6]],{1,2,3,4})))</f>
        <v>36</v>
      </c>
      <c r="Q14" s="5" t="str">
        <f>IF(TabellJ15[[#This Row],[Poeng Tellende]]="","",RANK(TabellJ15[ [#This Row],[Poeng Tellende] ],TabellJ15[Poeng Tellende],0))</f>
        <v/>
      </c>
      <c r="R14" s="5" t="str">
        <f>TabellJ15[[#This Row],[Poeng '#1]]</f>
        <v/>
      </c>
      <c r="S14" s="5" t="str">
        <f>TabellJ15[[#This Row],[Poeng '#2]]</f>
        <v/>
      </c>
      <c r="T14" s="5" t="str">
        <f>TabellJ15[[#This Row],[Poeng '#3]]</f>
        <v/>
      </c>
      <c r="U14" s="5" t="str">
        <f>TabellJ15[[#This Row],[Poeng '#4]]</f>
        <v/>
      </c>
      <c r="V14" s="5">
        <f>TabellJ15[[#This Row],[Poeng '#5]]</f>
        <v>36</v>
      </c>
      <c r="W14" s="5" t="str">
        <f>TabellJ15[[#This Row],[Poeng '#6]]</f>
        <v/>
      </c>
    </row>
    <row r="15" spans="1:23" x14ac:dyDescent="0.4">
      <c r="A15"/>
      <c r="B15"/>
      <c r="C15" s="5"/>
      <c r="D15" s="5" t="str">
        <f>IF(TabellJ15[[#This Row],[Plassering '#1]]="","",VLOOKUP(TabellJ15[[#This Row],[Plassering '#1]],Poeng[],2,FALSE))</f>
        <v/>
      </c>
      <c r="E15" s="5"/>
      <c r="F15" s="5" t="str">
        <f>IF(TabellJ15[[#This Row],[Plassering '#2]]="","",VLOOKUP(TabellJ15[[#This Row],[Plassering '#2]],Poeng[],2,FALSE))</f>
        <v/>
      </c>
      <c r="G15" s="5"/>
      <c r="H15" s="5" t="str">
        <f>IF(TabellJ15[[#This Row],[Plassering '#3]]="","",VLOOKUP(TabellJ15[[#This Row],[Plassering '#3]],Poeng[],2,FALSE))</f>
        <v/>
      </c>
      <c r="I15" s="5"/>
      <c r="J15" s="5" t="str">
        <f>IF(TabellJ15[[#This Row],[Plassering '#4]]="","",VLOOKUP(TabellJ15[[#This Row],[Plassering '#4]],Poeng[],2,FALSE))</f>
        <v/>
      </c>
      <c r="K15" s="5"/>
      <c r="L15" s="5" t="str">
        <f>IF(TabellJ15[[#This Row],[Plassering '#5]]="","",VLOOKUP(TabellJ15[[#This Row],[Plassering '#5]],Poeng[],2,FALSE))</f>
        <v/>
      </c>
      <c r="M15" s="5"/>
      <c r="N15" s="5" t="str">
        <f>IF(TabellJ15[[#This Row],[Plassering '#6]]="","",VLOOKUP(TabellJ15[[#This Row],[Plassering '#6]],Poeng[],2,FALSE))</f>
        <v/>
      </c>
      <c r="O15" s="5" t="str" cm="1">
        <f t="array" ref="O15">IF(6-(COUNTBLANK(TabellJ15[[#This Row],[P1]:[P6]]))&lt;4,"",SUM(LARGE(TabellJ15[[#This Row],[P1]:[P6]],{1,2,3,4})))</f>
        <v/>
      </c>
      <c r="P15" s="10" cm="1">
        <f t="array" ref="P15">IF(6-(COUNTBLANK(TabellJ15[[#This Row],[P1]:[P6]]))&lt;4,SUM(TabellJ15[[#This Row],[P1]:[P6]]),SUM(LARGE(TabellJ15[[#This Row],[P1]:[P6]],{1,2,3,4})))</f>
        <v>0</v>
      </c>
      <c r="Q15" s="5" t="str">
        <f>IF(TabellJ15[[#This Row],[Poeng Tellende]]="","",RANK(TabellJ15[ [#This Row],[Poeng Tellende] ],TabellJ15[Poeng Tellende],0))</f>
        <v/>
      </c>
      <c r="R15" s="5" t="str">
        <f>TabellJ15[[#This Row],[Poeng '#1]]</f>
        <v/>
      </c>
      <c r="S15" s="5" t="str">
        <f>TabellJ15[[#This Row],[Poeng '#2]]</f>
        <v/>
      </c>
      <c r="T15" s="5" t="str">
        <f>TabellJ15[[#This Row],[Poeng '#3]]</f>
        <v/>
      </c>
      <c r="U15" s="5" t="str">
        <f>TabellJ15[[#This Row],[Poeng '#4]]</f>
        <v/>
      </c>
      <c r="V15" s="5" t="str">
        <f>TabellJ15[[#This Row],[Poeng '#5]]</f>
        <v/>
      </c>
      <c r="W15" s="5" t="str">
        <f>TabellJ15[[#This Row],[Poeng '#6]]</f>
        <v/>
      </c>
    </row>
    <row r="16" spans="1:23" x14ac:dyDescent="0.4">
      <c r="A16"/>
      <c r="B16"/>
      <c r="C16" s="5"/>
      <c r="D16" s="5" t="str">
        <f>IF(TabellJ15[[#This Row],[Plassering '#1]]="","",VLOOKUP(TabellJ15[[#This Row],[Plassering '#1]],Poeng[],2,FALSE))</f>
        <v/>
      </c>
      <c r="E16" s="5"/>
      <c r="F16" s="5" t="str">
        <f>IF(TabellJ15[[#This Row],[Plassering '#2]]="","",VLOOKUP(TabellJ15[[#This Row],[Plassering '#2]],Poeng[],2,FALSE))</f>
        <v/>
      </c>
      <c r="G16" s="5"/>
      <c r="H16" s="5" t="str">
        <f>IF(TabellJ15[[#This Row],[Plassering '#3]]="","",VLOOKUP(TabellJ15[[#This Row],[Plassering '#3]],Poeng[],2,FALSE))</f>
        <v/>
      </c>
      <c r="I16" s="5"/>
      <c r="J16" s="5" t="str">
        <f>IF(TabellJ15[[#This Row],[Plassering '#4]]="","",VLOOKUP(TabellJ15[[#This Row],[Plassering '#4]],Poeng[],2,FALSE))</f>
        <v/>
      </c>
      <c r="K16" s="5"/>
      <c r="L16" s="5" t="str">
        <f>IF(TabellJ15[[#This Row],[Plassering '#5]]="","",VLOOKUP(TabellJ15[[#This Row],[Plassering '#5]],Poeng[],2,FALSE))</f>
        <v/>
      </c>
      <c r="M16" s="5"/>
      <c r="N16" s="5" t="str">
        <f>IF(TabellJ15[[#This Row],[Plassering '#6]]="","",VLOOKUP(TabellJ15[[#This Row],[Plassering '#6]],Poeng[],2,FALSE))</f>
        <v/>
      </c>
      <c r="O16" s="5" t="str" cm="1">
        <f t="array" ref="O16">IF(6-(COUNTBLANK(TabellJ15[[#This Row],[P1]:[P6]]))&lt;4,"",SUM(LARGE(TabellJ15[[#This Row],[P1]:[P6]],{1,2,3,4})))</f>
        <v/>
      </c>
      <c r="P16" s="10" cm="1">
        <f t="array" ref="P16">IF(6-(COUNTBLANK(TabellJ15[[#This Row],[P1]:[P6]]))&lt;4,SUM(TabellJ15[[#This Row],[P1]:[P6]]),SUM(LARGE(TabellJ15[[#This Row],[P1]:[P6]],{1,2,3,4})))</f>
        <v>0</v>
      </c>
      <c r="Q16" s="5" t="str">
        <f>IF(TabellJ15[[#This Row],[Poeng Tellende]]="","",RANK(TabellJ15[ [#This Row],[Poeng Tellende] ],TabellJ15[Poeng Tellende],0))</f>
        <v/>
      </c>
      <c r="R16" s="5" t="str">
        <f>TabellJ15[[#This Row],[Poeng '#1]]</f>
        <v/>
      </c>
      <c r="S16" s="5" t="str">
        <f>TabellJ15[[#This Row],[Poeng '#2]]</f>
        <v/>
      </c>
      <c r="T16" s="5" t="str">
        <f>TabellJ15[[#This Row],[Poeng '#3]]</f>
        <v/>
      </c>
      <c r="U16" s="5" t="str">
        <f>TabellJ15[[#This Row],[Poeng '#4]]</f>
        <v/>
      </c>
      <c r="V16" s="5" t="str">
        <f>TabellJ15[[#This Row],[Poeng '#5]]</f>
        <v/>
      </c>
      <c r="W16" s="5" t="str">
        <f>TabellJ15[[#This Row],[Poeng '#6]]</f>
        <v/>
      </c>
    </row>
    <row r="17" spans="1:23" x14ac:dyDescent="0.4">
      <c r="A17"/>
      <c r="B17"/>
      <c r="C17" s="5"/>
      <c r="D17" s="5" t="str">
        <f>IF(TabellJ15[[#This Row],[Plassering '#1]]="","",VLOOKUP(TabellJ15[[#This Row],[Plassering '#1]],Poeng[],2,FALSE))</f>
        <v/>
      </c>
      <c r="E17" s="5"/>
      <c r="F17" s="5" t="str">
        <f>IF(TabellJ15[[#This Row],[Plassering '#2]]="","",VLOOKUP(TabellJ15[[#This Row],[Plassering '#2]],Poeng[],2,FALSE))</f>
        <v/>
      </c>
      <c r="G17" s="5"/>
      <c r="H17" s="5" t="str">
        <f>IF(TabellJ15[[#This Row],[Plassering '#3]]="","",VLOOKUP(TabellJ15[[#This Row],[Plassering '#3]],Poeng[],2,FALSE))</f>
        <v/>
      </c>
      <c r="I17" s="5"/>
      <c r="J17" s="5" t="str">
        <f>IF(TabellJ15[[#This Row],[Plassering '#4]]="","",VLOOKUP(TabellJ15[[#This Row],[Plassering '#4]],Poeng[],2,FALSE))</f>
        <v/>
      </c>
      <c r="K17" s="5"/>
      <c r="L17" s="5" t="str">
        <f>IF(TabellJ15[[#This Row],[Plassering '#5]]="","",VLOOKUP(TabellJ15[[#This Row],[Plassering '#5]],Poeng[],2,FALSE))</f>
        <v/>
      </c>
      <c r="M17" s="5"/>
      <c r="N17" s="5" t="str">
        <f>IF(TabellJ15[[#This Row],[Plassering '#6]]="","",VLOOKUP(TabellJ15[[#This Row],[Plassering '#6]],Poeng[],2,FALSE))</f>
        <v/>
      </c>
      <c r="O17" s="5" t="str" cm="1">
        <f t="array" ref="O17">IF(6-(COUNTBLANK(TabellJ15[[#This Row],[P1]:[P6]]))&lt;4,"",SUM(LARGE(TabellJ15[[#This Row],[P1]:[P6]],{1,2,3,4})))</f>
        <v/>
      </c>
      <c r="P17" s="10" cm="1">
        <f t="array" ref="P17">IF(6-(COUNTBLANK(TabellJ15[[#This Row],[P1]:[P6]]))&lt;4,SUM(TabellJ15[[#This Row],[P1]:[P6]]),SUM(LARGE(TabellJ15[[#This Row],[P1]:[P6]],{1,2,3,4})))</f>
        <v>0</v>
      </c>
      <c r="Q17" s="5" t="str">
        <f>IF(TabellJ15[[#This Row],[Poeng Tellende]]="","",RANK(TabellJ15[ [#This Row],[Poeng Tellende] ],TabellJ15[Poeng Tellende],0))</f>
        <v/>
      </c>
      <c r="R17" s="5" t="str">
        <f>TabellJ15[[#This Row],[Poeng '#1]]</f>
        <v/>
      </c>
      <c r="S17" s="5" t="str">
        <f>TabellJ15[[#This Row],[Poeng '#2]]</f>
        <v/>
      </c>
      <c r="T17" s="5" t="str">
        <f>TabellJ15[[#This Row],[Poeng '#3]]</f>
        <v/>
      </c>
      <c r="U17" s="5" t="str">
        <f>TabellJ15[[#This Row],[Poeng '#4]]</f>
        <v/>
      </c>
      <c r="V17" s="5" t="str">
        <f>TabellJ15[[#This Row],[Poeng '#5]]</f>
        <v/>
      </c>
      <c r="W17" s="5" t="str">
        <f>TabellJ15[[#This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D035D-C040-C64F-8D0B-D13A584AE2A9}">
  <dimension ref="A1:W19"/>
  <sheetViews>
    <sheetView zoomScaleNormal="100" workbookViewId="0">
      <selection activeCell="O19" sqref="O19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218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175</v>
      </c>
      <c r="B6" t="s">
        <v>6</v>
      </c>
      <c r="C6">
        <v>1</v>
      </c>
      <c r="D6" s="5">
        <f>IF(TabellJ16[[#This Row],[Plassering '#1]]="","",VLOOKUP(TabellJ16[[#This Row],[Plassering '#1]],Poeng[],2,FALSE))</f>
        <v>100</v>
      </c>
      <c r="E6" s="5">
        <v>2</v>
      </c>
      <c r="F6" s="5">
        <f>IF(TabellJ16[[#This Row],[Plassering '#2]]="","",VLOOKUP(TabellJ16[[#This Row],[Plassering '#2]],Poeng[],2,FALSE))</f>
        <v>80</v>
      </c>
      <c r="G6" s="5">
        <v>1</v>
      </c>
      <c r="H6" s="5">
        <f>IF(TabellJ16[[#This Row],[Plassering '#3]]="","",VLOOKUP(TabellJ16[[#This Row],[Plassering '#3]],Poeng[],2,FALSE))</f>
        <v>100</v>
      </c>
      <c r="I6" s="5">
        <v>2</v>
      </c>
      <c r="J6" s="5">
        <f>IF(TabellJ16[[#This Row],[Plassering '#4]]="","",VLOOKUP(TabellJ16[[#This Row],[Plassering '#4]],Poeng[],2,FALSE))</f>
        <v>80</v>
      </c>
      <c r="K6" s="5">
        <v>1</v>
      </c>
      <c r="L6" s="5">
        <f>IF(TabellJ16[[#This Row],[Plassering '#5]]="","",VLOOKUP(TabellJ16[[#This Row],[Plassering '#5]],Poeng[],2,FALSE))</f>
        <v>100</v>
      </c>
      <c r="M6" s="5">
        <v>1</v>
      </c>
      <c r="N6" s="5">
        <f>IF(TabellJ16[[#This Row],[Plassering '#6]]="","",VLOOKUP(TabellJ16[[#This Row],[Plassering '#6]],Poeng[],2,FALSE))</f>
        <v>100</v>
      </c>
      <c r="O6" s="5" cm="1">
        <f t="array" ref="O6">IF(6-(COUNTBLANK(TabellJ16[[#This Row],[P1]:[P6]]))&lt;4,"",SUM(LARGE(TabellJ16[[#This Row],[P1]:[P6]],{1,2,3,4})))</f>
        <v>400</v>
      </c>
      <c r="P6" s="10" cm="1">
        <f t="array" ref="P6">IF(6-(COUNTBLANK(TabellJ16[[#This Row],[P1]:[P6]]))&lt;4,SUM(TabellJ16[[#This Row],[P1]:[P6]]),SUM(LARGE(TabellJ16[[#This Row],[P1]:[P6]],{1,2,3,4})))</f>
        <v>400</v>
      </c>
      <c r="Q6" s="5">
        <f>IF(TabellJ16[[#This Row],[Poeng Tellende]]="","",RANK(TabellJ16[ [#This Row],[Poeng Tellende] ],TabellJ16[Poeng Tellende],0))</f>
        <v>1</v>
      </c>
      <c r="R6" s="5">
        <f>TabellJ16[[#This Row],[Poeng '#1]]</f>
        <v>100</v>
      </c>
      <c r="S6" s="5">
        <f>TabellJ16[[#This Row],[Poeng '#2]]</f>
        <v>80</v>
      </c>
      <c r="T6" s="5">
        <f>TabellJ16[[#This Row],[Poeng '#3]]</f>
        <v>100</v>
      </c>
      <c r="U6" s="5">
        <f>TabellJ16[[#This Row],[Poeng '#4]]</f>
        <v>80</v>
      </c>
      <c r="V6" s="5">
        <f>TabellJ16[[#This Row],[Poeng '#5]]</f>
        <v>100</v>
      </c>
      <c r="W6" s="5">
        <f>TabellJ16[[#This Row],[Poeng '#6]]</f>
        <v>100</v>
      </c>
    </row>
    <row r="7" spans="1:23" x14ac:dyDescent="0.4">
      <c r="A7" t="s">
        <v>178</v>
      </c>
      <c r="B7" t="s">
        <v>6</v>
      </c>
      <c r="C7">
        <v>4</v>
      </c>
      <c r="D7" s="5">
        <f>IF(TabellJ16[[#This Row],[Plassering '#1]]="","",VLOOKUP(TabellJ16[[#This Row],[Plassering '#1]],Poeng[],2,FALSE))</f>
        <v>50</v>
      </c>
      <c r="E7" s="5">
        <v>4</v>
      </c>
      <c r="F7" s="5">
        <f>IF(TabellJ16[[#This Row],[Plassering '#2]]="","",VLOOKUP(TabellJ16[[#This Row],[Plassering '#2]],Poeng[],2,FALSE))</f>
        <v>50</v>
      </c>
      <c r="G7" s="5">
        <v>2</v>
      </c>
      <c r="H7" s="5">
        <f>IF(TabellJ16[[#This Row],[Plassering '#3]]="","",VLOOKUP(TabellJ16[[#This Row],[Plassering '#3]],Poeng[],2,FALSE))</f>
        <v>80</v>
      </c>
      <c r="I7" s="5">
        <v>1</v>
      </c>
      <c r="J7" s="5">
        <f>IF(TabellJ16[[#This Row],[Plassering '#4]]="","",VLOOKUP(TabellJ16[[#This Row],[Plassering '#4]],Poeng[],2,FALSE))</f>
        <v>100</v>
      </c>
      <c r="K7" s="5">
        <v>3</v>
      </c>
      <c r="L7" s="5">
        <f>IF(TabellJ16[[#This Row],[Plassering '#5]]="","",VLOOKUP(TabellJ16[[#This Row],[Plassering '#5]],Poeng[],2,FALSE))</f>
        <v>60</v>
      </c>
      <c r="M7" s="5">
        <v>2</v>
      </c>
      <c r="N7" s="5">
        <f>IF(TabellJ16[[#This Row],[Plassering '#6]]="","",VLOOKUP(TabellJ16[[#This Row],[Plassering '#6]],Poeng[],2,FALSE))</f>
        <v>80</v>
      </c>
      <c r="O7" s="5" cm="1">
        <f t="array" ref="O7">IF(6-(COUNTBLANK(TabellJ16[[#This Row],[P1]:[P6]]))&lt;4,"",SUM(LARGE(TabellJ16[[#This Row],[P1]:[P6]],{1,2,3,4})))</f>
        <v>320</v>
      </c>
      <c r="P7" s="10" cm="1">
        <f t="array" ref="P7">IF(6-(COUNTBLANK(TabellJ16[[#This Row],[P1]:[P6]]))&lt;4,SUM(TabellJ16[[#This Row],[P1]:[P6]]),SUM(LARGE(TabellJ16[[#This Row],[P1]:[P6]],{1,2,3,4})))</f>
        <v>320</v>
      </c>
      <c r="Q7" s="5">
        <f>IF(TabellJ16[[#This Row],[Poeng Tellende]]="","",RANK(TabellJ16[ [#This Row],[Poeng Tellende] ],TabellJ16[Poeng Tellende],0))</f>
        <v>2</v>
      </c>
      <c r="R7" s="5">
        <f>TabellJ16[[#This Row],[Poeng '#1]]</f>
        <v>50</v>
      </c>
      <c r="S7" s="5">
        <f>TabellJ16[[#This Row],[Poeng '#2]]</f>
        <v>50</v>
      </c>
      <c r="T7" s="5">
        <f>TabellJ16[[#This Row],[Poeng '#3]]</f>
        <v>80</v>
      </c>
      <c r="U7" s="5">
        <f>TabellJ16[[#This Row],[Poeng '#4]]</f>
        <v>100</v>
      </c>
      <c r="V7" s="5">
        <f>TabellJ16[[#This Row],[Poeng '#5]]</f>
        <v>60</v>
      </c>
      <c r="W7" s="5">
        <f>TabellJ16[[#This Row],[Poeng '#6]]</f>
        <v>80</v>
      </c>
    </row>
    <row r="8" spans="1:23" x14ac:dyDescent="0.4">
      <c r="A8" t="s">
        <v>177</v>
      </c>
      <c r="B8" t="s">
        <v>6</v>
      </c>
      <c r="C8">
        <v>3</v>
      </c>
      <c r="D8" s="5">
        <f>IF(TabellJ16[[#This Row],[Plassering '#1]]="","",VLOOKUP(TabellJ16[[#This Row],[Plassering '#1]],Poeng[],2,FALSE))</f>
        <v>60</v>
      </c>
      <c r="E8" s="5">
        <v>1</v>
      </c>
      <c r="F8" s="5">
        <f>IF(TabellJ16[[#This Row],[Plassering '#2]]="","",VLOOKUP(TabellJ16[[#This Row],[Plassering '#2]],Poeng[],2,FALSE))</f>
        <v>100</v>
      </c>
      <c r="G8" s="5"/>
      <c r="H8" s="5" t="str">
        <f>IF(TabellJ16[[#This Row],[Plassering '#3]]="","",VLOOKUP(TabellJ16[[#This Row],[Plassering '#3]],Poeng[],2,FALSE))</f>
        <v/>
      </c>
      <c r="I8" s="5">
        <v>3</v>
      </c>
      <c r="J8" s="5">
        <f>IF(TabellJ16[[#This Row],[Plassering '#4]]="","",VLOOKUP(TabellJ16[[#This Row],[Plassering '#4]],Poeng[],2,FALSE))</f>
        <v>60</v>
      </c>
      <c r="K8" s="5">
        <v>2</v>
      </c>
      <c r="L8" s="5">
        <f>IF(TabellJ16[[#This Row],[Plassering '#5]]="","",VLOOKUP(TabellJ16[[#This Row],[Plassering '#5]],Poeng[],2,FALSE))</f>
        <v>80</v>
      </c>
      <c r="M8" s="5">
        <v>3</v>
      </c>
      <c r="N8" s="5">
        <f>IF(TabellJ16[[#This Row],[Plassering '#6]]="","",VLOOKUP(TabellJ16[[#This Row],[Plassering '#6]],Poeng[],2,FALSE))</f>
        <v>60</v>
      </c>
      <c r="O8" s="5" cm="1">
        <f t="array" ref="O8">IF(6-(COUNTBLANK(TabellJ16[[#This Row],[P1]:[P6]]))&lt;4,"",SUM(LARGE(TabellJ16[[#This Row],[P1]:[P6]],{1,2,3,4})))</f>
        <v>300</v>
      </c>
      <c r="P8" s="10" cm="1">
        <f t="array" ref="P8">IF(6-(COUNTBLANK(TabellJ16[[#This Row],[P1]:[P6]]))&lt;4,SUM(TabellJ16[[#This Row],[P1]:[P6]]),SUM(LARGE(TabellJ16[[#This Row],[P1]:[P6]],{1,2,3,4})))</f>
        <v>300</v>
      </c>
      <c r="Q8" s="5">
        <f>IF(TabellJ16[[#This Row],[Poeng Tellende]]="","",RANK(TabellJ16[ [#This Row],[Poeng Tellende] ],TabellJ16[Poeng Tellende],0))</f>
        <v>3</v>
      </c>
      <c r="R8" s="5">
        <f>TabellJ16[[#This Row],[Poeng '#1]]</f>
        <v>60</v>
      </c>
      <c r="S8" s="5">
        <f>TabellJ16[[#This Row],[Poeng '#2]]</f>
        <v>100</v>
      </c>
      <c r="T8" s="5" t="str">
        <f>TabellJ16[[#This Row],[Poeng '#3]]</f>
        <v/>
      </c>
      <c r="U8" s="5">
        <f>TabellJ16[[#This Row],[Poeng '#4]]</f>
        <v>60</v>
      </c>
      <c r="V8" s="5">
        <f>TabellJ16[[#This Row],[Poeng '#5]]</f>
        <v>80</v>
      </c>
      <c r="W8" s="5">
        <f>TabellJ16[[#This Row],[Poeng '#6]]</f>
        <v>60</v>
      </c>
    </row>
    <row r="9" spans="1:23" x14ac:dyDescent="0.4">
      <c r="A9" t="s">
        <v>176</v>
      </c>
      <c r="B9" t="s">
        <v>6</v>
      </c>
      <c r="C9">
        <v>2</v>
      </c>
      <c r="D9" s="5">
        <f>IF(TabellJ16[[#This Row],[Plassering '#1]]="","",VLOOKUP(TabellJ16[[#This Row],[Plassering '#1]],Poeng[],2,FALSE))</f>
        <v>80</v>
      </c>
      <c r="E9" s="5">
        <v>3</v>
      </c>
      <c r="F9" s="5">
        <f>IF(TabellJ16[[#This Row],[Plassering '#2]]="","",VLOOKUP(TabellJ16[[#This Row],[Plassering '#2]],Poeng[],2,FALSE))</f>
        <v>60</v>
      </c>
      <c r="G9" s="5">
        <v>4</v>
      </c>
      <c r="H9" s="5">
        <f>IF(TabellJ16[[#This Row],[Plassering '#3]]="","",VLOOKUP(TabellJ16[[#This Row],[Plassering '#3]],Poeng[],2,FALSE))</f>
        <v>50</v>
      </c>
      <c r="I9" s="5"/>
      <c r="J9" s="5" t="str">
        <f>IF(TabellJ16[[#This Row],[Plassering '#4]]="","",VLOOKUP(TabellJ16[[#This Row],[Plassering '#4]],Poeng[],2,FALSE))</f>
        <v/>
      </c>
      <c r="K9" s="5">
        <v>4</v>
      </c>
      <c r="L9" s="5">
        <f>IF(TabellJ16[[#This Row],[Plassering '#5]]="","",VLOOKUP(TabellJ16[[#This Row],[Plassering '#5]],Poeng[],2,FALSE))</f>
        <v>50</v>
      </c>
      <c r="M9" s="5">
        <v>8</v>
      </c>
      <c r="N9" s="5">
        <f>IF(TabellJ16[[#This Row],[Plassering '#6]]="","",VLOOKUP(TabellJ16[[#This Row],[Plassering '#6]],Poeng[],2,FALSE))</f>
        <v>32</v>
      </c>
      <c r="O9" s="5" cm="1">
        <f t="array" ref="O9">IF(6-(COUNTBLANK(TabellJ16[[#This Row],[P1]:[P6]]))&lt;4,"",SUM(LARGE(TabellJ16[[#This Row],[P1]:[P6]],{1,2,3,4})))</f>
        <v>240</v>
      </c>
      <c r="P9" s="10" cm="1">
        <f t="array" ref="P9">IF(6-(COUNTBLANK(TabellJ16[[#This Row],[P1]:[P6]]))&lt;4,SUM(TabellJ16[[#This Row],[P1]:[P6]]),SUM(LARGE(TabellJ16[[#This Row],[P1]:[P6]],{1,2,3,4})))</f>
        <v>240</v>
      </c>
      <c r="Q9" s="5">
        <f>IF(TabellJ16[[#This Row],[Poeng Tellende]]="","",RANK(TabellJ16[ [#This Row],[Poeng Tellende] ],TabellJ16[Poeng Tellende],0))</f>
        <v>4</v>
      </c>
      <c r="R9" s="5">
        <f>TabellJ16[[#This Row],[Poeng '#1]]</f>
        <v>80</v>
      </c>
      <c r="S9" s="5">
        <f>TabellJ16[[#This Row],[Poeng '#2]]</f>
        <v>60</v>
      </c>
      <c r="T9" s="5">
        <f>TabellJ16[[#This Row],[Poeng '#3]]</f>
        <v>50</v>
      </c>
      <c r="U9" s="5" t="str">
        <f>TabellJ16[[#This Row],[Poeng '#4]]</f>
        <v/>
      </c>
      <c r="V9" s="5">
        <f>TabellJ16[[#This Row],[Poeng '#5]]</f>
        <v>50</v>
      </c>
      <c r="W9" s="5">
        <f>TabellJ16[[#This Row],[Poeng '#6]]</f>
        <v>32</v>
      </c>
    </row>
    <row r="10" spans="1:23" x14ac:dyDescent="0.4">
      <c r="A10" t="s">
        <v>179</v>
      </c>
      <c r="B10" t="s">
        <v>6</v>
      </c>
      <c r="C10">
        <v>5</v>
      </c>
      <c r="D10" s="5">
        <f>IF(TabellJ16[[#This Row],[Plassering '#1]]="","",VLOOKUP(TabellJ16[[#This Row],[Plassering '#1]],Poeng[],2,FALSE))</f>
        <v>45</v>
      </c>
      <c r="E10" s="5">
        <v>6</v>
      </c>
      <c r="F10" s="5">
        <f>IF(TabellJ16[[#This Row],[Plassering '#2]]="","",VLOOKUP(TabellJ16[[#This Row],[Plassering '#2]],Poeng[],2,FALSE))</f>
        <v>40</v>
      </c>
      <c r="G10" s="5">
        <v>3</v>
      </c>
      <c r="H10" s="5">
        <f>IF(TabellJ16[[#This Row],[Plassering '#3]]="","",VLOOKUP(TabellJ16[[#This Row],[Plassering '#3]],Poeng[],2,FALSE))</f>
        <v>60</v>
      </c>
      <c r="I10" s="5">
        <v>5</v>
      </c>
      <c r="J10" s="5">
        <f>IF(TabellJ16[[#This Row],[Plassering '#4]]="","",VLOOKUP(TabellJ16[[#This Row],[Plassering '#4]],Poeng[],2,FALSE))</f>
        <v>45</v>
      </c>
      <c r="K10" s="5">
        <v>5</v>
      </c>
      <c r="L10" s="5">
        <f>IF(TabellJ16[[#This Row],[Plassering '#5]]="","",VLOOKUP(TabellJ16[[#This Row],[Plassering '#5]],Poeng[],2,FALSE))</f>
        <v>45</v>
      </c>
      <c r="M10" s="5">
        <v>6</v>
      </c>
      <c r="N10" s="5">
        <f>IF(TabellJ16[[#This Row],[Plassering '#6]]="","",VLOOKUP(TabellJ16[[#This Row],[Plassering '#6]],Poeng[],2,FALSE))</f>
        <v>40</v>
      </c>
      <c r="O10" s="5" cm="1">
        <f t="array" ref="O10">IF(6-(COUNTBLANK(TabellJ16[[#This Row],[P1]:[P6]]))&lt;4,"",SUM(LARGE(TabellJ16[[#This Row],[P1]:[P6]],{1,2,3,4})))</f>
        <v>195</v>
      </c>
      <c r="P10" s="10" cm="1">
        <f t="array" ref="P10">IF(6-(COUNTBLANK(TabellJ16[[#This Row],[P1]:[P6]]))&lt;4,SUM(TabellJ16[[#This Row],[P1]:[P6]]),SUM(LARGE(TabellJ16[[#This Row],[P1]:[P6]],{1,2,3,4})))</f>
        <v>195</v>
      </c>
      <c r="Q10" s="5">
        <f>IF(TabellJ16[[#This Row],[Poeng Tellende]]="","",RANK(TabellJ16[ [#This Row],[Poeng Tellende] ],TabellJ16[Poeng Tellende],0))</f>
        <v>5</v>
      </c>
      <c r="R10" s="5">
        <f>TabellJ16[[#This Row],[Poeng '#1]]</f>
        <v>45</v>
      </c>
      <c r="S10" s="5">
        <f>TabellJ16[[#This Row],[Poeng '#2]]</f>
        <v>40</v>
      </c>
      <c r="T10" s="5">
        <f>TabellJ16[[#This Row],[Poeng '#3]]</f>
        <v>60</v>
      </c>
      <c r="U10" s="5">
        <f>TabellJ16[[#This Row],[Poeng '#4]]</f>
        <v>45</v>
      </c>
      <c r="V10" s="5">
        <f>TabellJ16[[#This Row],[Poeng '#5]]</f>
        <v>45</v>
      </c>
      <c r="W10" s="5">
        <f>TabellJ16[[#This Row],[Poeng '#6]]</f>
        <v>40</v>
      </c>
    </row>
    <row r="11" spans="1:23" x14ac:dyDescent="0.4">
      <c r="A11" t="s">
        <v>181</v>
      </c>
      <c r="B11" t="s">
        <v>6</v>
      </c>
      <c r="C11">
        <v>7</v>
      </c>
      <c r="D11" s="5">
        <f>IF(TabellJ16[[#This Row],[Plassering '#1]]="","",VLOOKUP(TabellJ16[[#This Row],[Plassering '#1]],Poeng[],2,FALSE))</f>
        <v>36</v>
      </c>
      <c r="E11" s="5">
        <v>5</v>
      </c>
      <c r="F11" s="5">
        <f>IF(TabellJ16[[#This Row],[Plassering '#2]]="","",VLOOKUP(TabellJ16[[#This Row],[Plassering '#2]],Poeng[],2,FALSE))</f>
        <v>45</v>
      </c>
      <c r="G11" s="5">
        <v>6</v>
      </c>
      <c r="H11" s="5">
        <f>IF(TabellJ16[[#This Row],[Plassering '#3]]="","",VLOOKUP(TabellJ16[[#This Row],[Plassering '#3]],Poeng[],2,FALSE))</f>
        <v>40</v>
      </c>
      <c r="I11" s="5">
        <v>4</v>
      </c>
      <c r="J11" s="5">
        <f>IF(TabellJ16[[#This Row],[Plassering '#4]]="","",VLOOKUP(TabellJ16[[#This Row],[Plassering '#4]],Poeng[],2,FALSE))</f>
        <v>50</v>
      </c>
      <c r="K11" s="5">
        <v>6</v>
      </c>
      <c r="L11" s="5">
        <f>IF(TabellJ16[[#This Row],[Plassering '#5]]="","",VLOOKUP(TabellJ16[[#This Row],[Plassering '#5]],Poeng[],2,FALSE))</f>
        <v>40</v>
      </c>
      <c r="M11" s="5">
        <v>4</v>
      </c>
      <c r="N11" s="5">
        <f>IF(TabellJ16[[#This Row],[Plassering '#6]]="","",VLOOKUP(TabellJ16[[#This Row],[Plassering '#6]],Poeng[],2,FALSE))</f>
        <v>50</v>
      </c>
      <c r="O11" s="5" cm="1">
        <f t="array" ref="O11">IF(6-(COUNTBLANK(TabellJ16[[#This Row],[P1]:[P6]]))&lt;4,"",SUM(LARGE(TabellJ16[[#This Row],[P1]:[P6]],{1,2,3,4})))</f>
        <v>185</v>
      </c>
      <c r="P11" s="10" cm="1">
        <f t="array" ref="P11">IF(6-(COUNTBLANK(TabellJ16[[#This Row],[P1]:[P6]]))&lt;4,SUM(TabellJ16[[#This Row],[P1]:[P6]]),SUM(LARGE(TabellJ16[[#This Row],[P1]:[P6]],{1,2,3,4})))</f>
        <v>185</v>
      </c>
      <c r="Q11" s="5">
        <f>IF(TabellJ16[[#This Row],[Poeng Tellende]]="","",RANK(TabellJ16[ [#This Row],[Poeng Tellende] ],TabellJ16[Poeng Tellende],0))</f>
        <v>6</v>
      </c>
      <c r="R11" s="5">
        <f>TabellJ16[[#This Row],[Poeng '#1]]</f>
        <v>36</v>
      </c>
      <c r="S11" s="5">
        <f>TabellJ16[[#This Row],[Poeng '#2]]</f>
        <v>45</v>
      </c>
      <c r="T11" s="5">
        <f>TabellJ16[[#This Row],[Poeng '#3]]</f>
        <v>40</v>
      </c>
      <c r="U11" s="5">
        <f>TabellJ16[[#This Row],[Poeng '#4]]</f>
        <v>50</v>
      </c>
      <c r="V11" s="5">
        <f>TabellJ16[[#This Row],[Poeng '#5]]</f>
        <v>40</v>
      </c>
      <c r="W11" s="5">
        <f>TabellJ16[[#This Row],[Poeng '#6]]</f>
        <v>50</v>
      </c>
    </row>
    <row r="12" spans="1:23" x14ac:dyDescent="0.4">
      <c r="A12" t="s">
        <v>180</v>
      </c>
      <c r="B12" t="s">
        <v>6</v>
      </c>
      <c r="C12">
        <v>6</v>
      </c>
      <c r="D12" s="5">
        <f>IF(TabellJ16[[#This Row],[Plassering '#1]]="","",VLOOKUP(TabellJ16[[#This Row],[Plassering '#1]],Poeng[],2,FALSE))</f>
        <v>40</v>
      </c>
      <c r="E12" s="5">
        <v>7</v>
      </c>
      <c r="F12" s="5">
        <f>IF(TabellJ16[[#This Row],[Plassering '#2]]="","",VLOOKUP(TabellJ16[[#This Row],[Plassering '#2]],Poeng[],2,FALSE))</f>
        <v>36</v>
      </c>
      <c r="G12" s="5"/>
      <c r="H12" s="5" t="str">
        <f>IF(TabellJ16[[#This Row],[Plassering '#3]]="","",VLOOKUP(TabellJ16[[#This Row],[Plassering '#3]],Poeng[],2,FALSE))</f>
        <v/>
      </c>
      <c r="I12" s="5">
        <v>7</v>
      </c>
      <c r="J12" s="5">
        <f>IF(TabellJ16[[#This Row],[Plassering '#4]]="","",VLOOKUP(TabellJ16[[#This Row],[Plassering '#4]],Poeng[],2,FALSE))</f>
        <v>36</v>
      </c>
      <c r="K12" s="5">
        <v>8</v>
      </c>
      <c r="L12" s="5">
        <f>IF(TabellJ16[[#This Row],[Plassering '#5]]="","",VLOOKUP(TabellJ16[[#This Row],[Plassering '#5]],Poeng[],2,FALSE))</f>
        <v>32</v>
      </c>
      <c r="M12" s="5">
        <v>5</v>
      </c>
      <c r="N12" s="5">
        <f>IF(TabellJ16[[#This Row],[Plassering '#6]]="","",VLOOKUP(TabellJ16[[#This Row],[Plassering '#6]],Poeng[],2,FALSE))</f>
        <v>45</v>
      </c>
      <c r="O12" s="5" cm="1">
        <f t="array" ref="O12">IF(6-(COUNTBLANK(TabellJ16[[#This Row],[P1]:[P6]]))&lt;4,"",SUM(LARGE(TabellJ16[[#This Row],[P1]:[P6]],{1,2,3,4})))</f>
        <v>157</v>
      </c>
      <c r="P12" s="10" cm="1">
        <f t="array" ref="P12">IF(6-(COUNTBLANK(TabellJ16[[#This Row],[P1]:[P6]]))&lt;4,SUM(TabellJ16[[#This Row],[P1]:[P6]]),SUM(LARGE(TabellJ16[[#This Row],[P1]:[P6]],{1,2,3,4})))</f>
        <v>157</v>
      </c>
      <c r="Q12" s="5">
        <f>IF(TabellJ16[[#This Row],[Poeng Tellende]]="","",RANK(TabellJ16[ [#This Row],[Poeng Tellende] ],TabellJ16[Poeng Tellende],0))</f>
        <v>7</v>
      </c>
      <c r="R12" s="5">
        <f>TabellJ16[[#This Row],[Poeng '#1]]</f>
        <v>40</v>
      </c>
      <c r="S12" s="5">
        <f>TabellJ16[[#This Row],[Poeng '#2]]</f>
        <v>36</v>
      </c>
      <c r="T12" s="5" t="str">
        <f>TabellJ16[[#This Row],[Poeng '#3]]</f>
        <v/>
      </c>
      <c r="U12" s="5">
        <f>TabellJ16[[#This Row],[Poeng '#4]]</f>
        <v>36</v>
      </c>
      <c r="V12" s="5">
        <f>TabellJ16[[#This Row],[Poeng '#5]]</f>
        <v>32</v>
      </c>
      <c r="W12" s="5">
        <f>TabellJ16[[#This Row],[Poeng '#6]]</f>
        <v>45</v>
      </c>
    </row>
    <row r="13" spans="1:23" x14ac:dyDescent="0.4">
      <c r="A13" t="s">
        <v>182</v>
      </c>
      <c r="B13" t="s">
        <v>6</v>
      </c>
      <c r="C13">
        <v>8</v>
      </c>
      <c r="D13" s="5">
        <f>IF(TabellJ16[[#This Row],[Plassering '#1]]="","",VLOOKUP(TabellJ16[[#This Row],[Plassering '#1]],Poeng[],2,FALSE))</f>
        <v>32</v>
      </c>
      <c r="E13" s="5">
        <v>8</v>
      </c>
      <c r="F13" s="5">
        <f>IF(TabellJ16[[#This Row],[Plassering '#2]]="","",VLOOKUP(TabellJ16[[#This Row],[Plassering '#2]],Poeng[],2,FALSE))</f>
        <v>32</v>
      </c>
      <c r="G13" s="5">
        <v>5</v>
      </c>
      <c r="H13" s="5">
        <f>IF(TabellJ16[[#This Row],[Plassering '#3]]="","",VLOOKUP(TabellJ16[[#This Row],[Plassering '#3]],Poeng[],2,FALSE))</f>
        <v>45</v>
      </c>
      <c r="I13" s="5">
        <v>6</v>
      </c>
      <c r="J13" s="5">
        <f>IF(TabellJ16[[#This Row],[Plassering '#4]]="","",VLOOKUP(TabellJ16[[#This Row],[Plassering '#4]],Poeng[],2,FALSE))</f>
        <v>40</v>
      </c>
      <c r="K13" s="5">
        <v>9</v>
      </c>
      <c r="L13" s="5">
        <f>IF(TabellJ16[[#This Row],[Plassering '#5]]="","",VLOOKUP(TabellJ16[[#This Row],[Plassering '#5]],Poeng[],2,FALSE))</f>
        <v>29</v>
      </c>
      <c r="M13" s="5">
        <v>7</v>
      </c>
      <c r="N13" s="5">
        <f>IF(TabellJ16[[#This Row],[Plassering '#6]]="","",VLOOKUP(TabellJ16[[#This Row],[Plassering '#6]],Poeng[],2,FALSE))</f>
        <v>36</v>
      </c>
      <c r="O13" s="5" cm="1">
        <f t="array" ref="O13">IF(6-(COUNTBLANK(TabellJ16[[#This Row],[P1]:[P6]]))&lt;4,"",SUM(LARGE(TabellJ16[[#This Row],[P1]:[P6]],{1,2,3,4})))</f>
        <v>153</v>
      </c>
      <c r="P13" s="10" cm="1">
        <f t="array" ref="P13">IF(6-(COUNTBLANK(TabellJ16[[#This Row],[P1]:[P6]]))&lt;4,SUM(TabellJ16[[#This Row],[P1]:[P6]]),SUM(LARGE(TabellJ16[[#This Row],[P1]:[P6]],{1,2,3,4})))</f>
        <v>153</v>
      </c>
      <c r="Q13" s="5">
        <f>IF(TabellJ16[[#This Row],[Poeng Tellende]]="","",RANK(TabellJ16[ [#This Row],[Poeng Tellende] ],TabellJ16[Poeng Tellende],0))</f>
        <v>8</v>
      </c>
      <c r="R13" s="5">
        <f>TabellJ16[[#This Row],[Poeng '#1]]</f>
        <v>32</v>
      </c>
      <c r="S13" s="5">
        <f>TabellJ16[[#This Row],[Poeng '#2]]</f>
        <v>32</v>
      </c>
      <c r="T13" s="5">
        <f>TabellJ16[[#This Row],[Poeng '#3]]</f>
        <v>45</v>
      </c>
      <c r="U13" s="5">
        <f>TabellJ16[[#This Row],[Poeng '#4]]</f>
        <v>40</v>
      </c>
      <c r="V13" s="5">
        <f>TabellJ16[[#This Row],[Poeng '#5]]</f>
        <v>29</v>
      </c>
      <c r="W13" s="5">
        <f>TabellJ16[[#This Row],[Poeng '#6]]</f>
        <v>36</v>
      </c>
    </row>
    <row r="14" spans="1:23" x14ac:dyDescent="0.4">
      <c r="A14" t="s">
        <v>183</v>
      </c>
      <c r="B14" t="s">
        <v>18</v>
      </c>
      <c r="C14">
        <v>9</v>
      </c>
      <c r="D14" s="5">
        <f>IF(TabellJ16[[#This Row],[Plassering '#1]]="","",VLOOKUP(TabellJ16[[#This Row],[Plassering '#1]],Poeng[],2,FALSE))</f>
        <v>29</v>
      </c>
      <c r="E14" s="5">
        <v>9</v>
      </c>
      <c r="F14" s="5">
        <f>IF(TabellJ16[[#This Row],[Plassering '#2]]="","",VLOOKUP(TabellJ16[[#This Row],[Plassering '#2]],Poeng[],2,FALSE))</f>
        <v>29</v>
      </c>
      <c r="G14" s="5">
        <v>7</v>
      </c>
      <c r="H14" s="5">
        <f>IF(TabellJ16[[#This Row],[Plassering '#3]]="","",VLOOKUP(TabellJ16[[#This Row],[Plassering '#3]],Poeng[],2,FALSE))</f>
        <v>36</v>
      </c>
      <c r="I14" s="5"/>
      <c r="J14" s="5" t="str">
        <f>IF(TabellJ16[[#This Row],[Plassering '#4]]="","",VLOOKUP(TabellJ16[[#This Row],[Plassering '#4]],Poeng[],2,FALSE))</f>
        <v/>
      </c>
      <c r="K14" s="5">
        <v>12</v>
      </c>
      <c r="L14" s="5">
        <f>IF(TabellJ16[[#This Row],[Plassering '#5]]="","",VLOOKUP(TabellJ16[[#This Row],[Plassering '#5]],Poeng[],2,FALSE))</f>
        <v>22</v>
      </c>
      <c r="M14" s="5"/>
      <c r="N14" s="5" t="str">
        <f>IF(TabellJ16[[#This Row],[Plassering '#6]]="","",VLOOKUP(TabellJ16[[#This Row],[Plassering '#6]],Poeng[],2,FALSE))</f>
        <v/>
      </c>
      <c r="O14" s="5" cm="1">
        <f t="array" ref="O14">IF(6-(COUNTBLANK(TabellJ16[[#This Row],[P1]:[P6]]))&lt;4,"",SUM(LARGE(TabellJ16[[#This Row],[P1]:[P6]],{1,2,3,4})))</f>
        <v>116</v>
      </c>
      <c r="P14" s="10" cm="1">
        <f t="array" ref="P14">IF(6-(COUNTBLANK(TabellJ16[[#This Row],[P1]:[P6]]))&lt;4,SUM(TabellJ16[[#This Row],[P1]:[P6]]),SUM(LARGE(TabellJ16[[#This Row],[P1]:[P6]],{1,2,3,4})))</f>
        <v>116</v>
      </c>
      <c r="Q14" s="5">
        <f>IF(TabellJ16[[#This Row],[Poeng Tellende]]="","",RANK(TabellJ16[ [#This Row],[Poeng Tellende] ],TabellJ16[Poeng Tellende],0))</f>
        <v>9</v>
      </c>
      <c r="R14" s="5">
        <f>TabellJ16[[#This Row],[Poeng '#1]]</f>
        <v>29</v>
      </c>
      <c r="S14" s="5">
        <f>TabellJ16[[#This Row],[Poeng '#2]]</f>
        <v>29</v>
      </c>
      <c r="T14" s="5">
        <f>TabellJ16[[#This Row],[Poeng '#3]]</f>
        <v>36</v>
      </c>
      <c r="U14" s="5" t="str">
        <f>TabellJ16[[#This Row],[Poeng '#4]]</f>
        <v/>
      </c>
      <c r="V14" s="5">
        <f>TabellJ16[[#This Row],[Poeng '#5]]</f>
        <v>22</v>
      </c>
      <c r="W14" s="5" t="str">
        <f>TabellJ16[[#This Row],[Poeng '#6]]</f>
        <v/>
      </c>
    </row>
    <row r="15" spans="1:23" x14ac:dyDescent="0.4">
      <c r="A15" t="s">
        <v>339</v>
      </c>
      <c r="B15" t="s">
        <v>6</v>
      </c>
      <c r="C15" s="5"/>
      <c r="D15" s="5" t="str">
        <f>IF(TabellJ16[[#This Row],[Plassering '#1]]="","",VLOOKUP(TabellJ16[[#This Row],[Plassering '#1]],Poeng[],2,FALSE))</f>
        <v/>
      </c>
      <c r="E15" s="5"/>
      <c r="F15" s="5" t="str">
        <f>IF(TabellJ16[[#This Row],[Plassering '#2]]="","",VLOOKUP(TabellJ16[[#This Row],[Plassering '#2]],Poeng[],2,FALSE))</f>
        <v/>
      </c>
      <c r="G15" s="5"/>
      <c r="H15" s="5" t="str">
        <f>IF(TabellJ16[[#This Row],[Plassering '#3]]="","",VLOOKUP(TabellJ16[[#This Row],[Plassering '#3]],Poeng[],2,FALSE))</f>
        <v/>
      </c>
      <c r="I15" s="5"/>
      <c r="J15" s="5" t="str">
        <f>IF(TabellJ16[[#This Row],[Plassering '#4]]="","",VLOOKUP(TabellJ16[[#This Row],[Plassering '#4]],Poeng[],2,FALSE))</f>
        <v/>
      </c>
      <c r="K15" s="5">
        <v>11</v>
      </c>
      <c r="L15" s="5">
        <f>IF(TabellJ16[[#This Row],[Plassering '#5]]="","",VLOOKUP(TabellJ16[[#This Row],[Plassering '#5]],Poeng[],2,FALSE))</f>
        <v>24</v>
      </c>
      <c r="M15" s="5">
        <v>9</v>
      </c>
      <c r="N15" s="5">
        <f>IF(TabellJ16[[#This Row],[Plassering '#6]]="","",VLOOKUP(TabellJ16[[#This Row],[Plassering '#6]],Poeng[],2,FALSE))</f>
        <v>29</v>
      </c>
      <c r="O15" s="5" t="str" cm="1">
        <f t="array" ref="O15">IF(6-(COUNTBLANK(TabellJ16[[#This Row],[P1]:[P6]]))&lt;4,"",SUM(LARGE(TabellJ16[[#This Row],[P1]:[P6]],{1,2,3,4})))</f>
        <v/>
      </c>
      <c r="P15" s="10" cm="1">
        <f t="array" ref="P15">IF(6-(COUNTBLANK(TabellJ16[[#This Row],[P1]:[P6]]))&lt;4,SUM(TabellJ16[[#This Row],[P1]:[P6]]),SUM(LARGE(TabellJ16[[#This Row],[P1]:[P6]],{1,2,3,4})))</f>
        <v>53</v>
      </c>
      <c r="Q15" s="5" t="str">
        <f>IF(TabellJ16[[#This Row],[Poeng Tellende]]="","",RANK(TabellJ16[ [#This Row],[Poeng Tellende] ],TabellJ16[Poeng Tellende],0))</f>
        <v/>
      </c>
      <c r="R15" s="5" t="str">
        <f>TabellJ16[[#This Row],[Poeng '#1]]</f>
        <v/>
      </c>
      <c r="S15" s="5" t="str">
        <f>TabellJ16[[#This Row],[Poeng '#2]]</f>
        <v/>
      </c>
      <c r="T15" s="5" t="str">
        <f>TabellJ16[[#This Row],[Poeng '#3]]</f>
        <v/>
      </c>
      <c r="U15" s="5" t="str">
        <f>TabellJ16[[#This Row],[Poeng '#4]]</f>
        <v/>
      </c>
      <c r="V15" s="5">
        <f>TabellJ16[[#This Row],[Poeng '#5]]</f>
        <v>24</v>
      </c>
      <c r="W15" s="5">
        <f>TabellJ16[[#This Row],[Poeng '#6]]</f>
        <v>29</v>
      </c>
    </row>
    <row r="16" spans="1:23" x14ac:dyDescent="0.4">
      <c r="A16" t="s">
        <v>337</v>
      </c>
      <c r="B16" t="s">
        <v>6</v>
      </c>
      <c r="C16" s="5"/>
      <c r="D16" s="5" t="str">
        <f>IF(TabellJ16[[#This Row],[Plassering '#1]]="","",VLOOKUP(TabellJ16[[#This Row],[Plassering '#1]],Poeng[],2,FALSE))</f>
        <v/>
      </c>
      <c r="E16" s="5"/>
      <c r="F16" s="5" t="str">
        <f>IF(TabellJ16[[#This Row],[Plassering '#2]]="","",VLOOKUP(TabellJ16[[#This Row],[Plassering '#2]],Poeng[],2,FALSE))</f>
        <v/>
      </c>
      <c r="G16" s="5"/>
      <c r="H16" s="5" t="str">
        <f>IF(TabellJ16[[#This Row],[Plassering '#3]]="","",VLOOKUP(TabellJ16[[#This Row],[Plassering '#3]],Poeng[],2,FALSE))</f>
        <v/>
      </c>
      <c r="I16" s="5"/>
      <c r="J16" s="5" t="str">
        <f>IF(TabellJ16[[#This Row],[Plassering '#4]]="","",VLOOKUP(TabellJ16[[#This Row],[Plassering '#4]],Poeng[],2,FALSE))</f>
        <v/>
      </c>
      <c r="K16" s="5">
        <v>6</v>
      </c>
      <c r="L16" s="5">
        <f>IF(TabellJ16[[#This Row],[Plassering '#5]]="","",VLOOKUP(TabellJ16[[#This Row],[Plassering '#5]],Poeng[],2,FALSE))</f>
        <v>40</v>
      </c>
      <c r="M16" s="5"/>
      <c r="N16" s="5" t="str">
        <f>IF(TabellJ16[[#This Row],[Plassering '#6]]="","",VLOOKUP(TabellJ16[[#This Row],[Plassering '#6]],Poeng[],2,FALSE))</f>
        <v/>
      </c>
      <c r="O16" s="5" t="str" cm="1">
        <f t="array" ref="O16">IF(6-(COUNTBLANK(TabellJ16[[#This Row],[P1]:[P6]]))&lt;4,"",SUM(LARGE(TabellJ16[[#This Row],[P1]:[P6]],{1,2,3,4})))</f>
        <v/>
      </c>
      <c r="P16" s="10" cm="1">
        <f t="array" ref="P16">IF(6-(COUNTBLANK(TabellJ16[[#This Row],[P1]:[P6]]))&lt;4,SUM(TabellJ16[[#This Row],[P1]:[P6]]),SUM(LARGE(TabellJ16[[#This Row],[P1]:[P6]],{1,2,3,4})))</f>
        <v>40</v>
      </c>
      <c r="Q16" s="5" t="str">
        <f>IF(TabellJ16[[#This Row],[Poeng Tellende]]="","",RANK(TabellJ16[ [#This Row],[Poeng Tellende] ],TabellJ16[Poeng Tellende],0))</f>
        <v/>
      </c>
      <c r="R16" s="5" t="str">
        <f>TabellJ16[[#This Row],[Poeng '#1]]</f>
        <v/>
      </c>
      <c r="S16" s="5" t="str">
        <f>TabellJ16[[#This Row],[Poeng '#2]]</f>
        <v/>
      </c>
      <c r="T16" s="5" t="str">
        <f>TabellJ16[[#This Row],[Poeng '#3]]</f>
        <v/>
      </c>
      <c r="U16" s="5" t="str">
        <f>TabellJ16[[#This Row],[Poeng '#4]]</f>
        <v/>
      </c>
      <c r="V16" s="5">
        <f>TabellJ16[[#This Row],[Poeng '#5]]</f>
        <v>40</v>
      </c>
      <c r="W16" s="5" t="str">
        <f>TabellJ16[[#This Row],[Poeng '#6]]</f>
        <v/>
      </c>
    </row>
    <row r="17" spans="1:23" x14ac:dyDescent="0.4">
      <c r="A17" t="s">
        <v>338</v>
      </c>
      <c r="B17" t="s">
        <v>6</v>
      </c>
      <c r="C17" s="5"/>
      <c r="D17" s="5" t="str">
        <f>IF(TabellJ16[[#This Row],[Plassering '#1]]="","",VLOOKUP(TabellJ16[[#This Row],[Plassering '#1]],Poeng[],2,FALSE))</f>
        <v/>
      </c>
      <c r="E17" s="5"/>
      <c r="F17" s="5" t="str">
        <f>IF(TabellJ16[[#This Row],[Plassering '#2]]="","",VLOOKUP(TabellJ16[[#This Row],[Plassering '#2]],Poeng[],2,FALSE))</f>
        <v/>
      </c>
      <c r="G17" s="5"/>
      <c r="H17" s="5" t="str">
        <f>IF(TabellJ16[[#This Row],[Plassering '#3]]="","",VLOOKUP(TabellJ16[[#This Row],[Plassering '#3]],Poeng[],2,FALSE))</f>
        <v/>
      </c>
      <c r="I17" s="5"/>
      <c r="J17" s="5" t="str">
        <f>IF(TabellJ16[[#This Row],[Plassering '#4]]="","",VLOOKUP(TabellJ16[[#This Row],[Plassering '#4]],Poeng[],2,FALSE))</f>
        <v/>
      </c>
      <c r="K17" s="5">
        <v>10</v>
      </c>
      <c r="L17" s="5">
        <f>IF(TabellJ16[[#This Row],[Plassering '#5]]="","",VLOOKUP(TabellJ16[[#This Row],[Plassering '#5]],Poeng[],2,FALSE))</f>
        <v>26</v>
      </c>
      <c r="M17" s="5"/>
      <c r="N17" s="5" t="str">
        <f>IF(TabellJ16[[#This Row],[Plassering '#6]]="","",VLOOKUP(TabellJ16[[#This Row],[Plassering '#6]],Poeng[],2,FALSE))</f>
        <v/>
      </c>
      <c r="O17" s="5" t="str" cm="1">
        <f t="array" ref="O17">IF(6-(COUNTBLANK(TabellJ16[[#This Row],[P1]:[P6]]))&lt;4,"",SUM(LARGE(TabellJ16[[#This Row],[P1]:[P6]],{1,2,3,4})))</f>
        <v/>
      </c>
      <c r="P17" s="10" cm="1">
        <f t="array" ref="P17">IF(6-(COUNTBLANK(TabellJ16[[#This Row],[P1]:[P6]]))&lt;4,SUM(TabellJ16[[#This Row],[P1]:[P6]]),SUM(LARGE(TabellJ16[[#This Row],[P1]:[P6]],{1,2,3,4})))</f>
        <v>26</v>
      </c>
      <c r="Q17" s="5" t="str">
        <f>IF(TabellJ16[[#This Row],[Poeng Tellende]]="","",RANK(TabellJ16[ [#This Row],[Poeng Tellende] ],TabellJ16[Poeng Tellende],0))</f>
        <v/>
      </c>
      <c r="R17" s="5" t="str">
        <f>TabellJ16[[#This Row],[Poeng '#1]]</f>
        <v/>
      </c>
      <c r="S17" s="5" t="str">
        <f>TabellJ16[[#This Row],[Poeng '#2]]</f>
        <v/>
      </c>
      <c r="T17" s="5" t="str">
        <f>TabellJ16[[#This Row],[Poeng '#3]]</f>
        <v/>
      </c>
      <c r="U17" s="5" t="str">
        <f>TabellJ16[[#This Row],[Poeng '#4]]</f>
        <v/>
      </c>
      <c r="V17" s="5">
        <f>TabellJ16[[#This Row],[Poeng '#5]]</f>
        <v>26</v>
      </c>
      <c r="W17" s="5" t="str">
        <f>TabellJ16[[#This Row],[Poeng '#6]]</f>
        <v/>
      </c>
    </row>
    <row r="18" spans="1:23" x14ac:dyDescent="0.4">
      <c r="A18"/>
      <c r="B18"/>
      <c r="C18" s="5"/>
      <c r="D18" s="5" t="str">
        <f>IF(TabellJ16[[#This Row],[Plassering '#1]]="","",VLOOKUP(TabellJ16[[#This Row],[Plassering '#1]],Poeng[],2,FALSE))</f>
        <v/>
      </c>
      <c r="E18" s="5"/>
      <c r="F18" s="5" t="str">
        <f>IF(TabellJ16[[#This Row],[Plassering '#2]]="","",VLOOKUP(TabellJ16[[#This Row],[Plassering '#2]],Poeng[],2,FALSE))</f>
        <v/>
      </c>
      <c r="G18" s="5"/>
      <c r="H18" s="5" t="str">
        <f>IF(TabellJ16[[#This Row],[Plassering '#3]]="","",VLOOKUP(TabellJ16[[#This Row],[Plassering '#3]],Poeng[],2,FALSE))</f>
        <v/>
      </c>
      <c r="I18" s="5"/>
      <c r="J18" s="5" t="str">
        <f>IF(TabellJ16[[#This Row],[Plassering '#4]]="","",VLOOKUP(TabellJ16[[#This Row],[Plassering '#4]],Poeng[],2,FALSE))</f>
        <v/>
      </c>
      <c r="K18" s="5"/>
      <c r="L18" s="5" t="str">
        <f>IF(TabellJ16[[#This Row],[Plassering '#5]]="","",VLOOKUP(TabellJ16[[#This Row],[Plassering '#5]],Poeng[],2,FALSE))</f>
        <v/>
      </c>
      <c r="M18" s="5"/>
      <c r="N18" s="5" t="str">
        <f>IF(TabellJ16[[#This Row],[Plassering '#6]]="","",VLOOKUP(TabellJ16[[#This Row],[Plassering '#6]],Poeng[],2,FALSE))</f>
        <v/>
      </c>
      <c r="O18" s="5" t="str" cm="1">
        <f t="array" ref="O18">IF(6-(COUNTBLANK(TabellJ16[[#This Row],[P1]:[P6]]))&lt;4,"",SUM(LARGE(TabellJ16[[#This Row],[P1]:[P6]],{1,2,3,4})))</f>
        <v/>
      </c>
      <c r="P18" s="10" cm="1">
        <f t="array" ref="P18">IF(6-(COUNTBLANK(TabellJ16[[#This Row],[P1]:[P6]]))&lt;4,SUM(TabellJ16[[#This Row],[P1]:[P6]]),SUM(LARGE(TabellJ16[[#This Row],[P1]:[P6]],{1,2,3,4})))</f>
        <v>0</v>
      </c>
      <c r="Q18" s="5" t="str">
        <f>IF(TabellJ16[[#This Row],[Poeng Tellende]]="","",RANK(TabellJ16[ [#This Row],[Poeng Tellende] ],TabellJ16[Poeng Tellende],0))</f>
        <v/>
      </c>
      <c r="R18" s="5" t="str">
        <f>TabellJ16[[#This Row],[Poeng '#1]]</f>
        <v/>
      </c>
      <c r="S18" s="5" t="str">
        <f>TabellJ16[[#This Row],[Poeng '#2]]</f>
        <v/>
      </c>
      <c r="T18" s="5" t="str">
        <f>TabellJ16[[#This Row],[Poeng '#3]]</f>
        <v/>
      </c>
      <c r="U18" s="5" t="str">
        <f>TabellJ16[[#This Row],[Poeng '#4]]</f>
        <v/>
      </c>
      <c r="V18" s="5" t="str">
        <f>TabellJ16[[#This Row],[Poeng '#5]]</f>
        <v/>
      </c>
      <c r="W18" s="5" t="str">
        <f>TabellJ16[[#This Row],[Poeng '#6]]</f>
        <v/>
      </c>
    </row>
    <row r="19" spans="1:23" x14ac:dyDescent="0.4">
      <c r="A19"/>
      <c r="B19"/>
      <c r="C19" s="5"/>
      <c r="D19" s="5" t="str">
        <f>IF(TabellJ16[[#This Row],[Plassering '#1]]="","",VLOOKUP(TabellJ16[[#This Row],[Plassering '#1]],Poeng[],2,FALSE))</f>
        <v/>
      </c>
      <c r="E19" s="5"/>
      <c r="F19" s="5" t="str">
        <f>IF(TabellJ16[[#This Row],[Plassering '#2]]="","",VLOOKUP(TabellJ16[[#This Row],[Plassering '#2]],Poeng[],2,FALSE))</f>
        <v/>
      </c>
      <c r="G19" s="5"/>
      <c r="H19" s="5" t="str">
        <f>IF(TabellJ16[[#This Row],[Plassering '#3]]="","",VLOOKUP(TabellJ16[[#This Row],[Plassering '#3]],Poeng[],2,FALSE))</f>
        <v/>
      </c>
      <c r="I19" s="5"/>
      <c r="J19" s="5" t="str">
        <f>IF(TabellJ16[[#This Row],[Plassering '#4]]="","",VLOOKUP(TabellJ16[[#This Row],[Plassering '#4]],Poeng[],2,FALSE))</f>
        <v/>
      </c>
      <c r="K19" s="5"/>
      <c r="L19" s="5" t="str">
        <f>IF(TabellJ16[[#This Row],[Plassering '#5]]="","",VLOOKUP(TabellJ16[[#This Row],[Plassering '#5]],Poeng[],2,FALSE))</f>
        <v/>
      </c>
      <c r="M19" s="5"/>
      <c r="N19" s="5" t="str">
        <f>IF(TabellJ16[[#This Row],[Plassering '#6]]="","",VLOOKUP(TabellJ16[[#This Row],[Plassering '#6]],Poeng[],2,FALSE))</f>
        <v/>
      </c>
      <c r="O19" s="5" t="str" cm="1">
        <f t="array" ref="O19">IF(6-(COUNTBLANK(TabellJ16[[#This Row],[P1]:[P6]]))&lt;4,"",SUM(LARGE(TabellJ16[[#This Row],[P1]:[P6]],{1,2,3,4})))</f>
        <v/>
      </c>
      <c r="P19" s="10" cm="1">
        <f t="array" ref="P19">IF(6-(COUNTBLANK(TabellJ16[[#This Row],[P1]:[P6]]))&lt;4,SUM(TabellJ16[[#This Row],[P1]:[P6]]),SUM(LARGE(TabellJ16[[#This Row],[P1]:[P6]],{1,2,3,4})))</f>
        <v>0</v>
      </c>
      <c r="Q19" s="5" t="str">
        <f>IF(TabellJ16[[#This Row],[Poeng Tellende]]="","",RANK(TabellJ16[ [#This Row],[Poeng Tellende] ],TabellJ16[Poeng Tellende],0))</f>
        <v/>
      </c>
      <c r="R19" s="5" t="str">
        <f>TabellJ16[[#This Row],[Poeng '#1]]</f>
        <v/>
      </c>
      <c r="S19" s="5" t="str">
        <f>TabellJ16[[#This Row],[Poeng '#2]]</f>
        <v/>
      </c>
      <c r="T19" s="5" t="str">
        <f>TabellJ16[[#This Row],[Poeng '#3]]</f>
        <v/>
      </c>
      <c r="U19" s="5" t="str">
        <f>TabellJ16[[#This Row],[Poeng '#4]]</f>
        <v/>
      </c>
      <c r="V19" s="5" t="str">
        <f>TabellJ16[[#This Row],[Poeng '#5]]</f>
        <v/>
      </c>
      <c r="W19" s="5" t="str">
        <f>TabellJ16[[#This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7630E-5798-3644-906E-3607780E82FD}">
  <dimension ref="A1:W14"/>
  <sheetViews>
    <sheetView zoomScaleNormal="100" workbookViewId="0">
      <selection activeCell="L20" sqref="L20"/>
    </sheetView>
  </sheetViews>
  <sheetFormatPr baseColWidth="10" defaultColWidth="10.83203125" defaultRowHeight="16" x14ac:dyDescent="0.4"/>
  <cols>
    <col min="1" max="1" width="26.1640625" style="6" bestFit="1" customWidth="1"/>
    <col min="2" max="2" width="16.5" style="6" bestFit="1" customWidth="1"/>
    <col min="3" max="3" width="14.83203125" style="6" bestFit="1" customWidth="1"/>
    <col min="4" max="4" width="10.83203125" style="6"/>
    <col min="5" max="5" width="14.83203125" style="6" bestFit="1" customWidth="1"/>
    <col min="6" max="6" width="11.1640625" style="6" bestFit="1" customWidth="1"/>
    <col min="7" max="7" width="14.83203125" style="6" bestFit="1" customWidth="1"/>
    <col min="8" max="8" width="11.1640625" style="6" bestFit="1" customWidth="1"/>
    <col min="9" max="9" width="14.83203125" style="6" bestFit="1" customWidth="1"/>
    <col min="10" max="10" width="11.1640625" style="6" bestFit="1" customWidth="1"/>
    <col min="11" max="11" width="14.83203125" style="6" bestFit="1" customWidth="1"/>
    <col min="12" max="12" width="11.1640625" style="6" bestFit="1" customWidth="1"/>
    <col min="13" max="13" width="14.83203125" style="6" bestFit="1" customWidth="1"/>
    <col min="14" max="14" width="11.1640625" style="6" bestFit="1" customWidth="1"/>
    <col min="15" max="15" width="11.1640625" style="6" customWidth="1"/>
    <col min="16" max="16" width="8.83203125" style="6" bestFit="1" customWidth="1"/>
    <col min="17" max="17" width="12.5" style="6" bestFit="1" customWidth="1"/>
    <col min="18" max="20" width="12.5" style="6" hidden="1" customWidth="1"/>
    <col min="21" max="23" width="0" style="6" hidden="1" customWidth="1"/>
    <col min="24" max="16384" width="10.83203125" style="6"/>
  </cols>
  <sheetData>
    <row r="1" spans="1:23" ht="94" customHeight="1" x14ac:dyDescent="0.4"/>
    <row r="2" spans="1:23" ht="21" x14ac:dyDescent="0.5">
      <c r="A2" s="9" t="s">
        <v>211</v>
      </c>
      <c r="B2" s="8" t="s">
        <v>220</v>
      </c>
    </row>
    <row r="5" spans="1:23" x14ac:dyDescent="0.4">
      <c r="A5" t="s">
        <v>5</v>
      </c>
      <c r="B5" t="s">
        <v>191</v>
      </c>
      <c r="C5" t="s">
        <v>192</v>
      </c>
      <c r="D5" t="s">
        <v>200</v>
      </c>
      <c r="E5" t="s">
        <v>201</v>
      </c>
      <c r="F5" t="s">
        <v>193</v>
      </c>
      <c r="G5" t="s">
        <v>194</v>
      </c>
      <c r="H5" t="s">
        <v>195</v>
      </c>
      <c r="I5" t="s">
        <v>196</v>
      </c>
      <c r="J5" t="s">
        <v>197</v>
      </c>
      <c r="K5" t="s">
        <v>198</v>
      </c>
      <c r="L5" t="s">
        <v>199</v>
      </c>
      <c r="M5" t="s">
        <v>202</v>
      </c>
      <c r="N5" t="s">
        <v>203</v>
      </c>
      <c r="O5" t="s">
        <v>362</v>
      </c>
      <c r="P5" s="7" t="s">
        <v>1</v>
      </c>
      <c r="Q5" s="7" t="s">
        <v>0</v>
      </c>
      <c r="R5" s="7" t="s">
        <v>204</v>
      </c>
      <c r="S5" s="7" t="s">
        <v>205</v>
      </c>
      <c r="T5" s="7" t="s">
        <v>206</v>
      </c>
      <c r="U5" s="7" t="s">
        <v>207</v>
      </c>
      <c r="V5" s="7" t="s">
        <v>208</v>
      </c>
      <c r="W5" s="7" t="s">
        <v>209</v>
      </c>
    </row>
    <row r="6" spans="1:23" x14ac:dyDescent="0.4">
      <c r="A6" t="s">
        <v>184</v>
      </c>
      <c r="B6" t="s">
        <v>8</v>
      </c>
      <c r="C6">
        <v>1</v>
      </c>
      <c r="D6" s="5">
        <f>IF(TabellK17[[#This Row],[Plassering '#1]]="","",VLOOKUP(TabellK17[[#This Row],[Plassering '#1]],Poeng[],2,FALSE))</f>
        <v>100</v>
      </c>
      <c r="E6" s="5">
        <v>2</v>
      </c>
      <c r="F6" s="5">
        <f>IF(TabellK17[[#This Row],[Plassering '#2]]="","",VLOOKUP(TabellK17[[#This Row],[Plassering '#2]],Poeng[],2,FALSE))</f>
        <v>80</v>
      </c>
      <c r="G6" s="5">
        <v>2</v>
      </c>
      <c r="H6" s="5">
        <f>IF(TabellK17[[#This Row],[Plassering '#3]]="","",VLOOKUP(TabellK17[[#This Row],[Plassering '#3]],Poeng[],2,FALSE))</f>
        <v>80</v>
      </c>
      <c r="I6" s="5">
        <v>1</v>
      </c>
      <c r="J6" s="5">
        <f>IF(TabellK17[[#This Row],[Plassering '#4]]="","",VLOOKUP(TabellK17[[#This Row],[Plassering '#4]],Poeng[],2,FALSE))</f>
        <v>100</v>
      </c>
      <c r="K6" s="5"/>
      <c r="L6" s="5" t="str">
        <f>IF(TabellK17[[#This Row],[Plassering '#5]]="","",VLOOKUP(TabellK17[[#This Row],[Plassering '#5]],Poeng[],2,FALSE))</f>
        <v/>
      </c>
      <c r="M6" s="5">
        <v>1</v>
      </c>
      <c r="N6" s="5">
        <f>IF(TabellK17[[#This Row],[Plassering '#6]]="","",VLOOKUP(TabellK17[[#This Row],[Plassering '#6]],Poeng[],2,FALSE))</f>
        <v>100</v>
      </c>
      <c r="O6" s="5" cm="1">
        <f t="array" ref="O6">IF(6-(COUNTBLANK(TabellK17[[#This Row],[P1]:[P6]]))&lt;4,"",SUM(LARGE(TabellK17[[#This Row],[P1]:[P6]],{1,2,3,4})))</f>
        <v>380</v>
      </c>
      <c r="P6" s="10" cm="1">
        <f t="array" ref="P6">IF(6-(COUNTBLANK(TabellK17[[#This Row],[P1]:[P6]]))&lt;4,SUM(TabellK17[[#This Row],[P1]:[P6]]),SUM(LARGE(TabellK17[[#This Row],[P1]:[P6]],{1,2,3,4})))</f>
        <v>380</v>
      </c>
      <c r="Q6" s="5">
        <f>IF(TabellK17[[#This Row],[Poeng Tellende]]="","",RANK(TabellK17[ [#This Row],[Poeng Tellende] ],TabellK17[Poeng Tellende],0))</f>
        <v>1</v>
      </c>
      <c r="R6" s="5">
        <f>TabellK17[[#This Row],[Poeng '#1]]</f>
        <v>100</v>
      </c>
      <c r="S6" s="5">
        <f>TabellK17[[#This Row],[Poeng '#2]]</f>
        <v>80</v>
      </c>
      <c r="T6" s="5">
        <f>TabellK17[[#This Row],[Poeng '#3]]</f>
        <v>80</v>
      </c>
      <c r="U6" s="5">
        <f>TabellK17[[#This Row],[Poeng '#4]]</f>
        <v>100</v>
      </c>
      <c r="V6" s="5" t="str">
        <f>TabellK17[[#This Row],[Poeng '#5]]</f>
        <v/>
      </c>
      <c r="W6" s="5">
        <f>TabellK17[[#This Row],[Poeng '#6]]</f>
        <v>100</v>
      </c>
    </row>
    <row r="7" spans="1:23" x14ac:dyDescent="0.4">
      <c r="A7" t="s">
        <v>185</v>
      </c>
      <c r="B7" t="s">
        <v>6</v>
      </c>
      <c r="C7">
        <v>2</v>
      </c>
      <c r="D7" s="5">
        <f>IF(TabellK17[[#This Row],[Plassering '#1]]="","",VLOOKUP(TabellK17[[#This Row],[Plassering '#1]],Poeng[],2,FALSE))</f>
        <v>80</v>
      </c>
      <c r="E7" s="5">
        <v>3</v>
      </c>
      <c r="F7" s="5">
        <f>IF(TabellK17[[#This Row],[Plassering '#2]]="","",VLOOKUP(TabellK17[[#This Row],[Plassering '#2]],Poeng[],2,FALSE))</f>
        <v>60</v>
      </c>
      <c r="G7" s="5">
        <v>3</v>
      </c>
      <c r="H7" s="5">
        <f>IF(TabellK17[[#This Row],[Plassering '#3]]="","",VLOOKUP(TabellK17[[#This Row],[Plassering '#3]],Poeng[],2,FALSE))</f>
        <v>60</v>
      </c>
      <c r="I7" s="5">
        <v>2</v>
      </c>
      <c r="J7" s="5">
        <f>IF(TabellK17[[#This Row],[Plassering '#4]]="","",VLOOKUP(TabellK17[[#This Row],[Plassering '#4]],Poeng[],2,FALSE))</f>
        <v>80</v>
      </c>
      <c r="K7" s="5">
        <v>1</v>
      </c>
      <c r="L7" s="5">
        <f>IF(TabellK17[[#This Row],[Plassering '#5]]="","",VLOOKUP(TabellK17[[#This Row],[Plassering '#5]],Poeng[],2,FALSE))</f>
        <v>100</v>
      </c>
      <c r="M7" s="5">
        <v>2</v>
      </c>
      <c r="N7" s="5">
        <f>IF(TabellK17[[#This Row],[Plassering '#6]]="","",VLOOKUP(TabellK17[[#This Row],[Plassering '#6]],Poeng[],2,FALSE))</f>
        <v>80</v>
      </c>
      <c r="O7" s="5" cm="1">
        <f t="array" ref="O7">IF(6-(COUNTBLANK(TabellK17[[#This Row],[P1]:[P6]]))&lt;4,"",SUM(LARGE(TabellK17[[#This Row],[P1]:[P6]],{1,2,3,4})))</f>
        <v>340</v>
      </c>
      <c r="P7" s="10" cm="1">
        <f t="array" ref="P7">IF(6-(COUNTBLANK(TabellK17[[#This Row],[P1]:[P6]]))&lt;4,SUM(TabellK17[[#This Row],[P1]:[P6]]),SUM(LARGE(TabellK17[[#This Row],[P1]:[P6]],{1,2,3,4})))</f>
        <v>340</v>
      </c>
      <c r="Q7" s="5">
        <f>IF(TabellK17[[#This Row],[Poeng Tellende]]="","",RANK(TabellK17[ [#This Row],[Poeng Tellende] ],TabellK17[Poeng Tellende],0))</f>
        <v>2</v>
      </c>
      <c r="R7" s="5">
        <f>TabellK17[[#This Row],[Poeng '#1]]</f>
        <v>80</v>
      </c>
      <c r="S7" s="5">
        <f>TabellK17[[#This Row],[Poeng '#2]]</f>
        <v>60</v>
      </c>
      <c r="T7" s="5">
        <f>TabellK17[[#This Row],[Poeng '#3]]</f>
        <v>60</v>
      </c>
      <c r="U7" s="5">
        <f>TabellK17[[#This Row],[Poeng '#4]]</f>
        <v>80</v>
      </c>
      <c r="V7" s="5">
        <f>TabellK17[[#This Row],[Poeng '#5]]</f>
        <v>100</v>
      </c>
      <c r="W7" s="5">
        <f>TabellK17[[#This Row],[Poeng '#6]]</f>
        <v>80</v>
      </c>
    </row>
    <row r="8" spans="1:23" x14ac:dyDescent="0.4">
      <c r="A8" t="s">
        <v>252</v>
      </c>
      <c r="B8" t="s">
        <v>6</v>
      </c>
      <c r="C8">
        <v>3</v>
      </c>
      <c r="D8" s="5">
        <f>IF(TabellK17[[#This Row],[Plassering '#1]]="","",VLOOKUP(TabellK17[[#This Row],[Plassering '#1]],Poeng[],2,FALSE))</f>
        <v>60</v>
      </c>
      <c r="E8" s="5">
        <v>5</v>
      </c>
      <c r="F8" s="5">
        <f>IF(TabellK17[[#This Row],[Plassering '#2]]="","",VLOOKUP(TabellK17[[#This Row],[Plassering '#2]],Poeng[],2,FALSE))</f>
        <v>45</v>
      </c>
      <c r="G8" s="5">
        <v>5</v>
      </c>
      <c r="H8" s="5">
        <f>IF(TabellK17[[#This Row],[Plassering '#3]]="","",VLOOKUP(TabellK17[[#This Row],[Plassering '#3]],Poeng[],2,FALSE))</f>
        <v>45</v>
      </c>
      <c r="I8" s="5">
        <v>3</v>
      </c>
      <c r="J8" s="5">
        <f>IF(TabellK17[[#This Row],[Plassering '#4]]="","",VLOOKUP(TabellK17[[#This Row],[Plassering '#4]],Poeng[],2,FALSE))</f>
        <v>60</v>
      </c>
      <c r="K8" s="5"/>
      <c r="L8" s="5" t="str">
        <f>IF(TabellK17[[#This Row],[Plassering '#5]]="","",VLOOKUP(TabellK17[[#This Row],[Plassering '#5]],Poeng[],2,FALSE))</f>
        <v/>
      </c>
      <c r="M8" s="5"/>
      <c r="N8" s="5" t="str">
        <f>IF(TabellK17[[#This Row],[Plassering '#6]]="","",VLOOKUP(TabellK17[[#This Row],[Plassering '#6]],Poeng[],2,FALSE))</f>
        <v/>
      </c>
      <c r="O8" s="5" cm="1">
        <f t="array" ref="O8">IF(6-(COUNTBLANK(TabellK17[[#This Row],[P1]:[P6]]))&lt;4,"",SUM(LARGE(TabellK17[[#This Row],[P1]:[P6]],{1,2,3,4})))</f>
        <v>210</v>
      </c>
      <c r="P8" s="10" cm="1">
        <f t="array" ref="P8">IF(6-(COUNTBLANK(TabellK17[[#This Row],[P1]:[P6]]))&lt;4,SUM(TabellK17[[#This Row],[P1]:[P6]]),SUM(LARGE(TabellK17[[#This Row],[P1]:[P6]],{1,2,3,4})))</f>
        <v>210</v>
      </c>
      <c r="Q8" s="5">
        <f>IF(TabellK17[[#This Row],[Poeng Tellende]]="","",RANK(TabellK17[ [#This Row],[Poeng Tellende] ],TabellK17[Poeng Tellende],0))</f>
        <v>3</v>
      </c>
      <c r="R8" s="5">
        <f>TabellK17[[#This Row],[Poeng '#1]]</f>
        <v>60</v>
      </c>
      <c r="S8" s="5">
        <f>TabellK17[[#This Row],[Poeng '#2]]</f>
        <v>45</v>
      </c>
      <c r="T8" s="5">
        <f>TabellK17[[#This Row],[Poeng '#3]]</f>
        <v>45</v>
      </c>
      <c r="U8" s="5">
        <f>TabellK17[[#This Row],[Poeng '#4]]</f>
        <v>60</v>
      </c>
      <c r="V8" s="5" t="str">
        <f>TabellK17[[#This Row],[Poeng '#5]]</f>
        <v/>
      </c>
      <c r="W8" s="5" t="str">
        <f>TabellK17[[#This Row],[Poeng '#6]]</f>
        <v/>
      </c>
    </row>
    <row r="9" spans="1:23" x14ac:dyDescent="0.4">
      <c r="A9" t="s">
        <v>297</v>
      </c>
      <c r="B9" t="s">
        <v>6</v>
      </c>
      <c r="C9" s="5"/>
      <c r="D9" s="5" t="str">
        <f>IF(TabellK17[[#This Row],[Plassering '#1]]="","",VLOOKUP(TabellK17[[#This Row],[Plassering '#1]],Poeng[],2,FALSE))</f>
        <v/>
      </c>
      <c r="E9" s="5"/>
      <c r="F9" s="5" t="str">
        <f>IF(TabellK17[[#This Row],[Plassering '#2]]="","",VLOOKUP(TabellK17[[#This Row],[Plassering '#2]],Poeng[],2,FALSE))</f>
        <v/>
      </c>
      <c r="G9" s="5">
        <v>1</v>
      </c>
      <c r="H9" s="5">
        <f>IF(TabellK17[[#This Row],[Plassering '#3]]="","",VLOOKUP(TabellK17[[#This Row],[Plassering '#3]],Poeng[],2,FALSE))</f>
        <v>100</v>
      </c>
      <c r="I9" s="5"/>
      <c r="J9" s="5" t="str">
        <f>IF(TabellK17[[#This Row],[Plassering '#4]]="","",VLOOKUP(TabellK17[[#This Row],[Plassering '#4]],Poeng[],2,FALSE))</f>
        <v/>
      </c>
      <c r="K9" s="5"/>
      <c r="L9" s="5" t="str">
        <f>IF(TabellK17[[#This Row],[Plassering '#5]]="","",VLOOKUP(TabellK17[[#This Row],[Plassering '#5]],Poeng[],2,FALSE))</f>
        <v/>
      </c>
      <c r="M9" s="5"/>
      <c r="N9" s="5" t="str">
        <f>IF(TabellK17[[#This Row],[Plassering '#6]]="","",VLOOKUP(TabellK17[[#This Row],[Plassering '#6]],Poeng[],2,FALSE))</f>
        <v/>
      </c>
      <c r="O9" s="5" t="str" cm="1">
        <f t="array" ref="O9">IF(6-(COUNTBLANK(TabellK17[[#This Row],[P1]:[P6]]))&lt;4,"",SUM(LARGE(TabellK17[[#This Row],[P1]:[P6]],{1,2,3,4})))</f>
        <v/>
      </c>
      <c r="P9" s="10" cm="1">
        <f t="array" ref="P9">IF(6-(COUNTBLANK(TabellK17[[#This Row],[P1]:[P6]]))&lt;4,SUM(TabellK17[[#This Row],[P1]:[P6]]),SUM(LARGE(TabellK17[[#This Row],[P1]:[P6]],{1,2,3,4})))</f>
        <v>100</v>
      </c>
      <c r="Q9" s="5" t="str">
        <f>IF(TabellK17[[#This Row],[Poeng Tellende]]="","",RANK(TabellK17[ [#This Row],[Poeng Tellende] ],TabellK17[Poeng Tellende],0))</f>
        <v/>
      </c>
      <c r="R9" s="5" t="str">
        <f>TabellK17[[#This Row],[Poeng '#1]]</f>
        <v/>
      </c>
      <c r="S9" s="5" t="str">
        <f>TabellK17[[#This Row],[Poeng '#2]]</f>
        <v/>
      </c>
      <c r="T9" s="5">
        <f>TabellK17[[#This Row],[Poeng '#3]]</f>
        <v>100</v>
      </c>
      <c r="U9" s="5" t="str">
        <f>TabellK17[[#This Row],[Poeng '#4]]</f>
        <v/>
      </c>
      <c r="V9" s="5" t="str">
        <f>TabellK17[[#This Row],[Poeng '#5]]</f>
        <v/>
      </c>
      <c r="W9" s="5" t="str">
        <f>TabellK17[[#This Row],[Poeng '#6]]</f>
        <v/>
      </c>
    </row>
    <row r="10" spans="1:23" x14ac:dyDescent="0.4">
      <c r="A10" t="s">
        <v>254</v>
      </c>
      <c r="B10" t="s">
        <v>6</v>
      </c>
      <c r="C10" s="5"/>
      <c r="D10" s="5" t="str">
        <f>IF(TabellK17[[#This Row],[Plassering '#1]]="","",VLOOKUP(TabellK17[[#This Row],[Plassering '#1]],Poeng[],2,FALSE))</f>
        <v/>
      </c>
      <c r="E10" s="5">
        <v>4</v>
      </c>
      <c r="F10" s="5">
        <f>IF(TabellK17[[#This Row],[Plassering '#2]]="","",VLOOKUP(TabellK17[[#This Row],[Plassering '#2]],Poeng[],2,FALSE))</f>
        <v>50</v>
      </c>
      <c r="G10" s="5">
        <v>4</v>
      </c>
      <c r="H10" s="5">
        <f>IF(TabellK17[[#This Row],[Plassering '#3]]="","",VLOOKUP(TabellK17[[#This Row],[Plassering '#3]],Poeng[],2,FALSE))</f>
        <v>50</v>
      </c>
      <c r="I10" s="5"/>
      <c r="J10" s="5" t="str">
        <f>IF(TabellK17[[#This Row],[Plassering '#4]]="","",VLOOKUP(TabellK17[[#This Row],[Plassering '#4]],Poeng[],2,FALSE))</f>
        <v/>
      </c>
      <c r="K10" s="5"/>
      <c r="L10" s="5" t="str">
        <f>IF(TabellK17[[#This Row],[Plassering '#5]]="","",VLOOKUP(TabellK17[[#This Row],[Plassering '#5]],Poeng[],2,FALSE))</f>
        <v/>
      </c>
      <c r="M10" s="5">
        <v>3</v>
      </c>
      <c r="N10" s="5">
        <f>IF(TabellK17[[#This Row],[Plassering '#6]]="","",VLOOKUP(TabellK17[[#This Row],[Plassering '#6]],Poeng[],2,FALSE))</f>
        <v>60</v>
      </c>
      <c r="O10" s="5" t="str" cm="1">
        <f t="array" ref="O10">IF(6-(COUNTBLANK(TabellK17[[#This Row],[P1]:[P6]]))&lt;4,"",SUM(LARGE(TabellK17[[#This Row],[P1]:[P6]],{1,2,3,4})))</f>
        <v/>
      </c>
      <c r="P10" s="10" cm="1">
        <f t="array" ref="P10">IF(6-(COUNTBLANK(TabellK17[[#This Row],[P1]:[P6]]))&lt;4,SUM(TabellK17[[#This Row],[P1]:[P6]]),SUM(LARGE(TabellK17[[#This Row],[P1]:[P6]],{1,2,3,4})))</f>
        <v>160</v>
      </c>
      <c r="Q10" s="5" t="str">
        <f>IF(TabellK17[[#This Row],[Poeng Tellende]]="","",RANK(TabellK17[ [#This Row],[Poeng Tellende] ],TabellK17[Poeng Tellende],0))</f>
        <v/>
      </c>
      <c r="R10" s="5" t="str">
        <f>TabellK17[[#This Row],[Poeng '#1]]</f>
        <v/>
      </c>
      <c r="S10" s="5">
        <f>TabellK17[[#This Row],[Poeng '#2]]</f>
        <v>50</v>
      </c>
      <c r="T10" s="5">
        <f>TabellK17[[#This Row],[Poeng '#3]]</f>
        <v>50</v>
      </c>
      <c r="U10" s="5" t="str">
        <f>TabellK17[[#This Row],[Poeng '#4]]</f>
        <v/>
      </c>
      <c r="V10" s="5" t="str">
        <f>TabellK17[[#This Row],[Poeng '#5]]</f>
        <v/>
      </c>
      <c r="W10" s="5">
        <f>TabellK17[[#This Row],[Poeng '#6]]</f>
        <v>60</v>
      </c>
    </row>
    <row r="11" spans="1:23" x14ac:dyDescent="0.4">
      <c r="A11" t="s">
        <v>253</v>
      </c>
      <c r="B11" t="s">
        <v>8</v>
      </c>
      <c r="C11" s="5"/>
      <c r="D11" s="5" t="str">
        <f>IF(TabellK17[[#This Row],[Plassering '#1]]="","",VLOOKUP(TabellK17[[#This Row],[Plassering '#1]],Poeng[],2,FALSE))</f>
        <v/>
      </c>
      <c r="E11" s="5">
        <v>1</v>
      </c>
      <c r="F11" s="5">
        <f>IF(TabellK17[[#This Row],[Plassering '#2]]="","",VLOOKUP(TabellK17[[#This Row],[Plassering '#2]],Poeng[],2,FALSE))</f>
        <v>100</v>
      </c>
      <c r="G11" s="5"/>
      <c r="H11" s="5" t="str">
        <f>IF(TabellK17[[#This Row],[Plassering '#3]]="","",VLOOKUP(TabellK17[[#This Row],[Plassering '#3]],Poeng[],2,FALSE))</f>
        <v/>
      </c>
      <c r="I11" s="5"/>
      <c r="J11" s="5" t="str">
        <f>IF(TabellK17[[#This Row],[Plassering '#4]]="","",VLOOKUP(TabellK17[[#This Row],[Plassering '#4]],Poeng[],2,FALSE))</f>
        <v/>
      </c>
      <c r="K11" s="5"/>
      <c r="L11" s="5" t="str">
        <f>IF(TabellK17[[#This Row],[Plassering '#5]]="","",VLOOKUP(TabellK17[[#This Row],[Plassering '#5]],Poeng[],2,FALSE))</f>
        <v/>
      </c>
      <c r="M11" s="5"/>
      <c r="N11" s="5" t="str">
        <f>IF(TabellK17[[#This Row],[Plassering '#6]]="","",VLOOKUP(TabellK17[[#This Row],[Plassering '#6]],Poeng[],2,FALSE))</f>
        <v/>
      </c>
      <c r="O11" s="5" t="str" cm="1">
        <f t="array" ref="O11">IF(6-(COUNTBLANK(TabellK17[[#This Row],[P1]:[P6]]))&lt;4,"",SUM(LARGE(TabellK17[[#This Row],[P1]:[P6]],{1,2,3,4})))</f>
        <v/>
      </c>
      <c r="P11" s="10" cm="1">
        <f t="array" ref="P11">IF(6-(COUNTBLANK(TabellK17[[#This Row],[P1]:[P6]]))&lt;4,SUM(TabellK17[[#This Row],[P1]:[P6]]),SUM(LARGE(TabellK17[[#This Row],[P1]:[P6]],{1,2,3,4})))</f>
        <v>100</v>
      </c>
      <c r="Q11" s="5" t="str">
        <f>IF(TabellK17[[#This Row],[Poeng Tellende]]="","",RANK(TabellK17[ [#This Row],[Poeng Tellende] ],TabellK17[Poeng Tellende],0))</f>
        <v/>
      </c>
      <c r="R11" s="5" t="str">
        <f>TabellK17[[#This Row],[Poeng '#1]]</f>
        <v/>
      </c>
      <c r="S11" s="5">
        <f>TabellK17[[#This Row],[Poeng '#2]]</f>
        <v>100</v>
      </c>
      <c r="T11" s="5" t="str">
        <f>TabellK17[[#This Row],[Poeng '#3]]</f>
        <v/>
      </c>
      <c r="U11" s="5" t="str">
        <f>TabellK17[[#This Row],[Poeng '#4]]</f>
        <v/>
      </c>
      <c r="V11" s="5" t="str">
        <f>TabellK17[[#This Row],[Poeng '#5]]</f>
        <v/>
      </c>
      <c r="W11" s="5" t="str">
        <f>TabellK17[[#This Row],[Poeng '#6]]</f>
        <v/>
      </c>
    </row>
    <row r="12" spans="1:23" x14ac:dyDescent="0.4">
      <c r="A12" t="s">
        <v>334</v>
      </c>
      <c r="B12" t="s">
        <v>6</v>
      </c>
      <c r="C12" s="5"/>
      <c r="D12" s="5" t="str">
        <f>IF(TabellK17[[#This Row],[Plassering '#1]]="","",VLOOKUP(TabellK17[[#This Row],[Plassering '#1]],Poeng[],2,FALSE))</f>
        <v/>
      </c>
      <c r="E12" s="5"/>
      <c r="F12" s="5" t="str">
        <f>IF(TabellK17[[#This Row],[Plassering '#2]]="","",VLOOKUP(TabellK17[[#This Row],[Plassering '#2]],Poeng[],2,FALSE))</f>
        <v/>
      </c>
      <c r="G12" s="5"/>
      <c r="H12" s="5" t="str">
        <f>IF(TabellK17[[#This Row],[Plassering '#3]]="","",VLOOKUP(TabellK17[[#This Row],[Plassering '#3]],Poeng[],2,FALSE))</f>
        <v/>
      </c>
      <c r="I12" s="5"/>
      <c r="J12" s="5" t="str">
        <f>IF(TabellK17[[#This Row],[Plassering '#4]]="","",VLOOKUP(TabellK17[[#This Row],[Plassering '#4]],Poeng[],2,FALSE))</f>
        <v/>
      </c>
      <c r="K12" s="5">
        <v>2</v>
      </c>
      <c r="L12" s="5">
        <f>IF(TabellK17[[#This Row],[Plassering '#5]]="","",VLOOKUP(TabellK17[[#This Row],[Plassering '#5]],Poeng[],2,FALSE))</f>
        <v>80</v>
      </c>
      <c r="M12" s="5"/>
      <c r="N12" s="5" t="str">
        <f>IF(TabellK17[[#This Row],[Plassering '#6]]="","",VLOOKUP(TabellK17[[#This Row],[Plassering '#6]],Poeng[],2,FALSE))</f>
        <v/>
      </c>
      <c r="O12" s="5" t="str" cm="1">
        <f t="array" ref="O12">IF(6-(COUNTBLANK(TabellK17[[#This Row],[P1]:[P6]]))&lt;4,"",SUM(LARGE(TabellK17[[#This Row],[P1]:[P6]],{1,2,3,4})))</f>
        <v/>
      </c>
      <c r="P12" s="10" cm="1">
        <f t="array" ref="P12">IF(6-(COUNTBLANK(TabellK17[[#This Row],[P1]:[P6]]))&lt;4,SUM(TabellK17[[#This Row],[P1]:[P6]]),SUM(LARGE(TabellK17[[#This Row],[P1]:[P6]],{1,2,3,4})))</f>
        <v>80</v>
      </c>
      <c r="Q12" s="5" t="str">
        <f>IF(TabellK17[[#This Row],[Poeng Tellende]]="","",RANK(TabellK17[ [#This Row],[Poeng Tellende] ],TabellK17[Poeng Tellende],0))</f>
        <v/>
      </c>
      <c r="R12" s="5" t="str">
        <f>TabellK17[[#This Row],[Poeng '#1]]</f>
        <v/>
      </c>
      <c r="S12" s="5" t="str">
        <f>TabellK17[[#This Row],[Poeng '#2]]</f>
        <v/>
      </c>
      <c r="T12" s="5" t="str">
        <f>TabellK17[[#This Row],[Poeng '#3]]</f>
        <v/>
      </c>
      <c r="U12" s="5" t="str">
        <f>TabellK17[[#This Row],[Poeng '#4]]</f>
        <v/>
      </c>
      <c r="V12" s="5">
        <f>TabellK17[[#This Row],[Poeng '#5]]</f>
        <v>80</v>
      </c>
      <c r="W12" s="5" t="str">
        <f>TabellK17[[#This Row],[Poeng '#6]]</f>
        <v/>
      </c>
    </row>
    <row r="13" spans="1:23" x14ac:dyDescent="0.4">
      <c r="A13"/>
      <c r="B13"/>
      <c r="C13" s="5"/>
      <c r="D13" s="5" t="str">
        <f>IF(TabellK17[[#This Row],[Plassering '#1]]="","",VLOOKUP(TabellK17[[#This Row],[Plassering '#1]],Poeng[],2,FALSE))</f>
        <v/>
      </c>
      <c r="E13" s="5"/>
      <c r="F13" s="5" t="str">
        <f>IF(TabellK17[[#This Row],[Plassering '#2]]="","",VLOOKUP(TabellK17[[#This Row],[Plassering '#2]],Poeng[],2,FALSE))</f>
        <v/>
      </c>
      <c r="G13" s="5"/>
      <c r="H13" s="5" t="str">
        <f>IF(TabellK17[[#This Row],[Plassering '#3]]="","",VLOOKUP(TabellK17[[#This Row],[Plassering '#3]],Poeng[],2,FALSE))</f>
        <v/>
      </c>
      <c r="I13" s="5"/>
      <c r="J13" s="5" t="str">
        <f>IF(TabellK17[[#This Row],[Plassering '#4]]="","",VLOOKUP(TabellK17[[#This Row],[Plassering '#4]],Poeng[],2,FALSE))</f>
        <v/>
      </c>
      <c r="K13" s="5"/>
      <c r="L13" s="5" t="str">
        <f>IF(TabellK17[[#This Row],[Plassering '#5]]="","",VLOOKUP(TabellK17[[#This Row],[Plassering '#5]],Poeng[],2,FALSE))</f>
        <v/>
      </c>
      <c r="M13" s="5"/>
      <c r="N13" s="5" t="str">
        <f>IF(TabellK17[[#This Row],[Plassering '#6]]="","",VLOOKUP(TabellK17[[#This Row],[Plassering '#6]],Poeng[],2,FALSE))</f>
        <v/>
      </c>
      <c r="O13" s="5" t="str" cm="1">
        <f t="array" ref="O13">IF(6-(COUNTBLANK(TabellK17[[#This Row],[P1]:[P6]]))&lt;4,"",SUM(LARGE(TabellK17[[#This Row],[P1]:[P6]],{1,2,3,4})))</f>
        <v/>
      </c>
      <c r="P13" s="10" cm="1">
        <f t="array" ref="P13">IF(6-(COUNTBLANK(TabellK17[[#This Row],[P1]:[P6]]))&lt;4,SUM(TabellK17[[#This Row],[P1]:[P6]]),SUM(LARGE(TabellK17[[#This Row],[P1]:[P6]],{1,2,3,4})))</f>
        <v>0</v>
      </c>
      <c r="Q13" s="5" t="str">
        <f>IF(TabellK17[[#This Row],[Poeng Tellende]]="","",RANK(TabellK17[ [#This Row],[Poeng Tellende] ],TabellK17[Poeng Tellende],0))</f>
        <v/>
      </c>
      <c r="R13" s="5" t="str">
        <f>TabellK17[[#This Row],[Poeng '#1]]</f>
        <v/>
      </c>
      <c r="S13" s="5" t="str">
        <f>TabellK17[[#This Row],[Poeng '#2]]</f>
        <v/>
      </c>
      <c r="T13" s="5" t="str">
        <f>TabellK17[[#This Row],[Poeng '#3]]</f>
        <v/>
      </c>
      <c r="U13" s="5" t="str">
        <f>TabellK17[[#This Row],[Poeng '#4]]</f>
        <v/>
      </c>
      <c r="V13" s="5" t="str">
        <f>TabellK17[[#This Row],[Poeng '#5]]</f>
        <v/>
      </c>
      <c r="W13" s="5" t="str">
        <f>TabellK17[[#This Row],[Poeng '#6]]</f>
        <v/>
      </c>
    </row>
    <row r="14" spans="1:23" x14ac:dyDescent="0.4">
      <c r="A14"/>
      <c r="B14"/>
      <c r="C14" s="5"/>
      <c r="D14" s="5" t="str">
        <f>IF(TabellK17[[#This Row],[Plassering '#1]]="","",VLOOKUP(TabellK17[[#This Row],[Plassering '#1]],Poeng[],2,FALSE))</f>
        <v/>
      </c>
      <c r="E14" s="5"/>
      <c r="F14" s="5" t="str">
        <f>IF(TabellK17[[#This Row],[Plassering '#2]]="","",VLOOKUP(TabellK17[[#This Row],[Plassering '#2]],Poeng[],2,FALSE))</f>
        <v/>
      </c>
      <c r="G14" s="5"/>
      <c r="H14" s="5" t="str">
        <f>IF(TabellK17[[#This Row],[Plassering '#3]]="","",VLOOKUP(TabellK17[[#This Row],[Plassering '#3]],Poeng[],2,FALSE))</f>
        <v/>
      </c>
      <c r="I14" s="5"/>
      <c r="J14" s="5" t="str">
        <f>IF(TabellK17[[#This Row],[Plassering '#4]]="","",VLOOKUP(TabellK17[[#This Row],[Plassering '#4]],Poeng[],2,FALSE))</f>
        <v/>
      </c>
      <c r="K14" s="5"/>
      <c r="L14" s="5" t="str">
        <f>IF(TabellK17[[#This Row],[Plassering '#5]]="","",VLOOKUP(TabellK17[[#This Row],[Plassering '#5]],Poeng[],2,FALSE))</f>
        <v/>
      </c>
      <c r="M14" s="5"/>
      <c r="N14" s="5" t="str">
        <f>IF(TabellK17[[#This Row],[Plassering '#6]]="","",VLOOKUP(TabellK17[[#This Row],[Plassering '#6]],Poeng[],2,FALSE))</f>
        <v/>
      </c>
      <c r="O14" s="5" t="str" cm="1">
        <f t="array" ref="O14">IF(6-(COUNTBLANK(TabellK17[[#This Row],[P1]:[P6]]))&lt;4,"",SUM(LARGE(TabellK17[[#This Row],[P1]:[P6]],{1,2,3,4})))</f>
        <v/>
      </c>
      <c r="P14" s="10" cm="1">
        <f t="array" ref="P14">IF(6-(COUNTBLANK(TabellK17[[#This Row],[P1]:[P6]]))&lt;4,SUM(TabellK17[[#This Row],[P1]:[P6]]),SUM(LARGE(TabellK17[[#This Row],[P1]:[P6]],{1,2,3,4})))</f>
        <v>0</v>
      </c>
      <c r="Q14" s="5" t="str">
        <f>IF(TabellK17[[#This Row],[Poeng Tellende]]="","",RANK(TabellK17[ [#This Row],[Poeng Tellende] ],TabellK17[Poeng Tellende],0))</f>
        <v/>
      </c>
      <c r="R14" s="5" t="str">
        <f>TabellK17[[#This Row],[Poeng '#1]]</f>
        <v/>
      </c>
      <c r="S14" s="5" t="str">
        <f>TabellK17[[#This Row],[Poeng '#2]]</f>
        <v/>
      </c>
      <c r="T14" s="5" t="str">
        <f>TabellK17[[#This Row],[Poeng '#3]]</f>
        <v/>
      </c>
      <c r="U14" s="5" t="str">
        <f>TabellK17[[#This Row],[Poeng '#4]]</f>
        <v/>
      </c>
      <c r="V14" s="5" t="str">
        <f>TabellK17[[#This Row],[Poeng '#5]]</f>
        <v/>
      </c>
      <c r="W14" s="5" t="str">
        <f>TabellK17[[#This Row],[Poeng '#6]]</f>
        <v/>
      </c>
    </row>
  </sheetData>
  <phoneticPr fontId="6" type="noConversion"/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17</vt:i4>
      </vt:variant>
    </vt:vector>
  </HeadingPairs>
  <TitlesOfParts>
    <vt:vector size="17" baseType="lpstr">
      <vt:lpstr>G13</vt:lpstr>
      <vt:lpstr>G14</vt:lpstr>
      <vt:lpstr>G15</vt:lpstr>
      <vt:lpstr>G16</vt:lpstr>
      <vt:lpstr>J13</vt:lpstr>
      <vt:lpstr>J14</vt:lpstr>
      <vt:lpstr>J15</vt:lpstr>
      <vt:lpstr>J16</vt:lpstr>
      <vt:lpstr>K17</vt:lpstr>
      <vt:lpstr>K18</vt:lpstr>
      <vt:lpstr>K19-20</vt:lpstr>
      <vt:lpstr>KSenior</vt:lpstr>
      <vt:lpstr>M17</vt:lpstr>
      <vt:lpstr>M18</vt:lpstr>
      <vt:lpstr>M19-20</vt:lpstr>
      <vt:lpstr>MSenior</vt:lpstr>
      <vt:lpstr>Poeng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Erlend Ulstad</dc:creator>
  <cp:lastModifiedBy>anders myrland</cp:lastModifiedBy>
  <dcterms:created xsi:type="dcterms:W3CDTF">2025-12-23T11:11:06Z</dcterms:created>
  <dcterms:modified xsi:type="dcterms:W3CDTF">2026-02-17T07:57:08Z</dcterms:modified>
</cp:coreProperties>
</file>